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becca Kelly\Documents\JHU\Service\advising\advising Excel forms\"/>
    </mc:Choice>
  </mc:AlternateContent>
  <bookViews>
    <workbookView xWindow="0" yWindow="0" windowWidth="28800" windowHeight="14136"/>
  </bookViews>
  <sheets>
    <sheet name="Env Science Major" sheetId="3" r:id="rId1"/>
    <sheet name="Env Studies Major" sheetId="6" r:id="rId2"/>
    <sheet name="Env Studies Minor" sheetId="4" r:id="rId3"/>
    <sheet name="Honors" sheetId="8" r:id="rId4"/>
    <sheet name="Four-year Plan" sheetId="1" r:id="rId5"/>
    <sheet name="choice lists" sheetId="5" r:id="rId6"/>
    <sheet name="GPA lists" sheetId="7" r:id="rId7"/>
  </sheets>
  <definedNames>
    <definedName name="biophys1">'choice lists'!$A$30:$A$34</definedName>
    <definedName name="biophys2">'choice lists'!$A$36:$A$40</definedName>
    <definedName name="calc2">'choice lists'!$A$24:$A$25</definedName>
    <definedName name="calculus">'choice lists'!$A$7:$A$8</definedName>
    <definedName name="chem2">'choice lists'!$A$27:$A$28</definedName>
    <definedName name="Codes">'Four-year Plan'!$S$12:$S$18</definedName>
    <definedName name="Credits">'GPA lists'!$D$7:$D$15</definedName>
    <definedName name="env_humanities">'choice lists'!$A$54:$A$56</definedName>
    <definedName name="labexp">'choice lists'!$A$42:$A$52</definedName>
    <definedName name="LetterGrade">'GPA lists'!$A$7:$A$24</definedName>
    <definedName name="Major_Electives">'choice lists'!$A$66:$A$214</definedName>
    <definedName name="Minor_any_level">'choice lists'!$E$8:$E$146</definedName>
    <definedName name="minor_upper_level">'choice lists'!$H$7:$H$111</definedName>
    <definedName name="politicalsci">'choice lists'!$A$18:$A$22</definedName>
    <definedName name="_xlnm.Print_Area" localSheetId="2">'Env Studies Minor'!$A$3:$D$20</definedName>
    <definedName name="_xlnm.Print_Area" localSheetId="4">'Four-year Plan'!$A$1:$Q$61</definedName>
    <definedName name="research_methods">'choice lists'!$A$58:$A$61</definedName>
    <definedName name="statistics">'choice lists'!$A$10:$A$16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 l="1"/>
  <c r="D47" i="6"/>
  <c r="I45" i="6"/>
  <c r="I44" i="6"/>
  <c r="I43" i="6"/>
  <c r="I42" i="6"/>
  <c r="I41" i="6"/>
  <c r="I40" i="6"/>
  <c r="I38" i="6"/>
  <c r="I37" i="6"/>
  <c r="I36" i="6"/>
  <c r="I31" i="6"/>
  <c r="I30" i="6"/>
  <c r="I18" i="6"/>
  <c r="I19" i="6"/>
  <c r="I20" i="6"/>
  <c r="I21" i="6"/>
  <c r="I22" i="6"/>
  <c r="I23" i="6"/>
  <c r="I24" i="6"/>
  <c r="I25" i="6"/>
  <c r="I26" i="6"/>
  <c r="I27" i="6"/>
  <c r="I28" i="6"/>
  <c r="I17" i="6"/>
  <c r="I17" i="3"/>
  <c r="I18" i="3"/>
  <c r="I19" i="3"/>
  <c r="I20" i="3"/>
  <c r="I21" i="3"/>
  <c r="I22" i="3"/>
  <c r="I23" i="3"/>
  <c r="I24" i="3"/>
  <c r="I25" i="3"/>
  <c r="I26" i="3"/>
  <c r="I27" i="3"/>
  <c r="I28" i="3"/>
  <c r="I30" i="3"/>
  <c r="I31" i="3"/>
  <c r="I36" i="3"/>
  <c r="I37" i="3"/>
  <c r="I38" i="3"/>
  <c r="I39" i="3"/>
  <c r="I40" i="3"/>
  <c r="I41" i="3"/>
  <c r="I42" i="3"/>
  <c r="I44" i="3"/>
  <c r="I45" i="3"/>
  <c r="I46" i="3"/>
  <c r="I47" i="3"/>
  <c r="I48" i="3"/>
  <c r="I49" i="3"/>
  <c r="I50" i="3"/>
  <c r="D52" i="3"/>
  <c r="I52" i="3"/>
  <c r="D20" i="4"/>
  <c r="K60" i="1"/>
  <c r="K59" i="1"/>
  <c r="E60" i="1"/>
  <c r="E59" i="1"/>
  <c r="C21" i="1"/>
  <c r="O61" i="1"/>
  <c r="O57" i="1"/>
  <c r="I57" i="1"/>
  <c r="C57" i="1"/>
  <c r="O45" i="1"/>
  <c r="I45" i="1"/>
  <c r="C45" i="1"/>
  <c r="O33" i="1"/>
  <c r="I33" i="1"/>
  <c r="C33" i="1"/>
  <c r="O21" i="1"/>
  <c r="I21" i="1"/>
  <c r="O59" i="1"/>
  <c r="O60" i="1"/>
  <c r="I47" i="6"/>
  <c r="E5" i="8"/>
</calcChain>
</file>

<file path=xl/sharedStrings.xml><?xml version="1.0" encoding="utf-8"?>
<sst xmlns="http://schemas.openxmlformats.org/spreadsheetml/2006/main" count="878" uniqueCount="380">
  <si>
    <t>Fall Term:</t>
  </si>
  <si>
    <t>Course #</t>
  </si>
  <si>
    <t>Course Name</t>
  </si>
  <si>
    <t>Cr.</t>
  </si>
  <si>
    <t>total:</t>
  </si>
  <si>
    <t>Spring Term:</t>
  </si>
  <si>
    <t>Summer Term:</t>
  </si>
  <si>
    <t>STUDENT:</t>
  </si>
  <si>
    <t>CLASS OF:</t>
  </si>
  <si>
    <t>Total Credits Earned:</t>
  </si>
  <si>
    <t>Codes</t>
  </si>
  <si>
    <t>H</t>
  </si>
  <si>
    <t>humanities</t>
  </si>
  <si>
    <t>S</t>
  </si>
  <si>
    <t>N</t>
  </si>
  <si>
    <t>Q</t>
  </si>
  <si>
    <t>E</t>
  </si>
  <si>
    <t>W</t>
  </si>
  <si>
    <t>social sciences</t>
  </si>
  <si>
    <t>natural sciences</t>
  </si>
  <si>
    <t>quantitative</t>
  </si>
  <si>
    <t>engineering</t>
  </si>
  <si>
    <t>writing-intensive</t>
  </si>
  <si>
    <t>Requirement Fulfilled</t>
  </si>
  <si>
    <t>none</t>
  </si>
  <si>
    <t>YEAR 1</t>
  </si>
  <si>
    <t>YEAR 4</t>
  </si>
  <si>
    <t>YEAR 3</t>
  </si>
  <si>
    <t>YEAR 2</t>
  </si>
  <si>
    <t>Total humanities credits:</t>
  </si>
  <si>
    <t>Total social science credits:</t>
  </si>
  <si>
    <t>Total natural science, quantitative, or engineering credits:</t>
  </si>
  <si>
    <t>Total writing-intensive credits:</t>
  </si>
  <si>
    <t>Enough credits to graduate?</t>
  </si>
  <si>
    <t>Distribution requirements fulfilled?</t>
  </si>
  <si>
    <t>In order to be automatically totalled, credit hours must be expressed as numbers only, with no spaces or text characters.</t>
  </si>
  <si>
    <t>Fill in the term years and course information (number, name, credits) in the tables below. To input data, click on a cell, type, then press enter or an arrow key.</t>
  </si>
  <si>
    <r>
      <t xml:space="preserve">For advising purposes, it may be helpful to color-code each term listing: past, </t>
    </r>
    <r>
      <rPr>
        <sz val="11"/>
        <color rgb="FFFF0000"/>
        <rFont val="Calibri"/>
        <family val="2"/>
        <scheme val="minor"/>
      </rPr>
      <t>current</t>
    </r>
    <r>
      <rPr>
        <sz val="11"/>
        <color theme="1"/>
        <rFont val="Calibri"/>
        <family val="2"/>
        <scheme val="minor"/>
      </rPr>
      <t xml:space="preserve">, and </t>
    </r>
    <r>
      <rPr>
        <sz val="11"/>
        <color rgb="FF0070C0"/>
        <rFont val="Calibri"/>
        <family val="2"/>
        <scheme val="minor"/>
      </rPr>
      <t>future</t>
    </r>
    <r>
      <rPr>
        <sz val="11"/>
        <color theme="1"/>
        <rFont val="Calibri"/>
        <family val="2"/>
        <scheme val="minor"/>
      </rPr>
      <t xml:space="preserve">. </t>
    </r>
  </si>
  <si>
    <t>Term</t>
  </si>
  <si>
    <t>If a course not on the list has been approved to count, type the course number and name in the cell instead.</t>
  </si>
  <si>
    <t>Course Number &amp; Name</t>
  </si>
  <si>
    <t>Description</t>
  </si>
  <si>
    <t>chemistry</t>
  </si>
  <si>
    <t>economics</t>
  </si>
  <si>
    <t>calculus</t>
  </si>
  <si>
    <t>statistics</t>
  </si>
  <si>
    <t>political science</t>
  </si>
  <si>
    <t>calculus II</t>
  </si>
  <si>
    <t>chemistry II</t>
  </si>
  <si>
    <t>bio/physics I</t>
  </si>
  <si>
    <t>bio/physics II</t>
  </si>
  <si>
    <t xml:space="preserve">Required courses are listed by course number and name; blanks indicate choices/electives. </t>
  </si>
  <si>
    <t>Total credits completed:</t>
  </si>
  <si>
    <t>Code 1</t>
  </si>
  <si>
    <t>Code 2</t>
  </si>
  <si>
    <t>If applicable, click on a Code 1 cell to use the provided drop-down list to assist with university requirements auditing (optional). Code 2 is only for courses that fulfill more than one requirement.</t>
  </si>
  <si>
    <t>For planning purposes, indicate the term during which each course is planned to be taken or has been completed.</t>
  </si>
  <si>
    <t xml:space="preserve">Click on a blank course cell to select electives from the dropdown list provided. </t>
  </si>
  <si>
    <t xml:space="preserve">You cannot edit this worksheet unless you unprotect it first. </t>
  </si>
  <si>
    <t>Four-Year Plan of Study</t>
  </si>
  <si>
    <t>AS.030.101 - Introductory Chemistry I</t>
  </si>
  <si>
    <t>AS.030.105 - Introductory Chemistry Lab I</t>
  </si>
  <si>
    <t>AS.180.102 - Elements of Microeconomics</t>
  </si>
  <si>
    <t>AS.271.107 - Introduction to Sustainability</t>
  </si>
  <si>
    <t>AS.110.106 - Calculus I (Biology &amp; Social Sciences)</t>
  </si>
  <si>
    <t>AS.110.108 - Calculus I</t>
  </si>
  <si>
    <t>AS.280.345 - Public Health Biostatistics</t>
  </si>
  <si>
    <t>AS.230.205 - Introduction to Social Statistics</t>
  </si>
  <si>
    <t>AS.190.102 - Introduction to Comparative Politics</t>
  </si>
  <si>
    <t>AS.190.111 - Introduction to Global Studies</t>
  </si>
  <si>
    <t>AS.271.401 - Environmental Ethics</t>
  </si>
  <si>
    <t>AS.110.107 - Calculus II (Biology &amp; Social Sciences)</t>
  </si>
  <si>
    <t>AS.110.109 - Calculus II</t>
  </si>
  <si>
    <t>AS.030.102 - Introductory Chemistry II</t>
  </si>
  <si>
    <t>AS.030.106 - Introductory Chemistry Lab II</t>
  </si>
  <si>
    <t>AS.270.205 - Introduction to GIS and Geospatial Analysis</t>
  </si>
  <si>
    <t>AS.020.151 - General Biology I</t>
  </si>
  <si>
    <t>AS.171.101 - General Physics: Physical Science Major I</t>
  </si>
  <si>
    <t>AS.171.103 - General Physics I for Biological Science Majors</t>
  </si>
  <si>
    <t>AS.171.107 - General Physics for Physical Sciences Majors</t>
  </si>
  <si>
    <t>AS.020.153 - General Biology Laboratory I</t>
  </si>
  <si>
    <t>AS.173.111 - General Physics Laboratory I</t>
  </si>
  <si>
    <t>AS.020.152 - General Biology II</t>
  </si>
  <si>
    <t>AS.171.102 - General Physics: Physical Science Majors II</t>
  </si>
  <si>
    <t>AS.171.104 - General Physics: Biology Majors II</t>
  </si>
  <si>
    <t>AS.171.108 - General Physics for Physical Science Majors</t>
  </si>
  <si>
    <t>AS.020.154 - General Biology Laboratory II</t>
  </si>
  <si>
    <t>AS.173.112 - General Physics Laboratory II</t>
  </si>
  <si>
    <t>AS.270.336 - Freshwater Systems</t>
  </si>
  <si>
    <t>AS.271.403 - Environmental Policymaking and Policy Analysis</t>
  </si>
  <si>
    <t>AS.270.221 - The Dynamic Earth Laboratory</t>
  </si>
  <si>
    <t>AS.180.101 - Elements of Macroeconomics</t>
  </si>
  <si>
    <t>300-level or above</t>
  </si>
  <si>
    <t>AS.030.103 - Applied Chemical Equilibrium and Reactivity</t>
  </si>
  <si>
    <t>ecology</t>
  </si>
  <si>
    <t>GIS</t>
  </si>
  <si>
    <t>water</t>
  </si>
  <si>
    <t>ethics</t>
  </si>
  <si>
    <t>env policy</t>
  </si>
  <si>
    <t>senior experience</t>
  </si>
  <si>
    <t>lab experience</t>
  </si>
  <si>
    <t>AS.270.337 - Freshwater Systems Lab</t>
  </si>
  <si>
    <t>env humanities</t>
  </si>
  <si>
    <t>AS.230.202 - Research Methods for the Social Sciences</t>
  </si>
  <si>
    <t>AS.271.302 - Exploring Nature</t>
  </si>
  <si>
    <t>The information in these tables is used to create the dropdown lists for the major requirements on the other worksheet tabs and so should not be altered.</t>
  </si>
  <si>
    <t>sustainability</t>
  </si>
  <si>
    <t>Choice Lists</t>
  </si>
  <si>
    <t>AS.271.509 - Applied Experience</t>
  </si>
  <si>
    <t>EN.553.111 - Statistical Analysis I</t>
  </si>
  <si>
    <t>EN.553.211 - Probability and Statistics for the Life Sciences</t>
  </si>
  <si>
    <t>EN.553.310 - Probability &amp; Statistics</t>
  </si>
  <si>
    <t>EN.553.311 - Probability and Statistics for the Biological Sciences and Engineering</t>
  </si>
  <si>
    <t>3-4</t>
  </si>
  <si>
    <t>1-2</t>
  </si>
  <si>
    <t>(Cr)</t>
  </si>
  <si>
    <t>any level</t>
  </si>
  <si>
    <t>AS.060.318 - Literature and Climate</t>
  </si>
  <si>
    <t>AS.060.330 - Literature and the Environment: 1500-1700</t>
  </si>
  <si>
    <t>AS.070.292 - Landscape and Power</t>
  </si>
  <si>
    <t>AS.070.314 - Activism and Assembly, Local and Global Connections</t>
  </si>
  <si>
    <t>AS.140.398 - Godzilla and Fukushima: Japanese Environment in History and Films</t>
  </si>
  <si>
    <t>AS.190.381 - Global Environmental Politics</t>
  </si>
  <si>
    <t>AS.190.431 - Global Climate Governance</t>
  </si>
  <si>
    <t>AS.230.222 - Land, Labor, Environmental Rights and Struggles in Contemporary Africa</t>
  </si>
  <si>
    <t>AS.270.224 - Oceans &amp; Atmospheres</t>
  </si>
  <si>
    <t>AS.270.306 - Urban Ecology</t>
  </si>
  <si>
    <t>AS.270.310 - Evolution and Development of the Vertebrates</t>
  </si>
  <si>
    <t>AS.270.323 - Ocean Biogeochemical Cycles</t>
  </si>
  <si>
    <t>AS.271.360 - Climate Change: Science &amp; Policy</t>
  </si>
  <si>
    <t>AS.271.402 - Water, Energy, and Food</t>
  </si>
  <si>
    <t>AS.280.335 - The Environment and Your Health</t>
  </si>
  <si>
    <t>EN.530.464 - Energy Systems Analysis</t>
  </si>
  <si>
    <t>EN.560.458 - Natural Disaster Risk Modeling</t>
  </si>
  <si>
    <t>EN.570.239 - Emerging Environmental Issues</t>
  </si>
  <si>
    <t>EN.570.314 - Microbial Ecology</t>
  </si>
  <si>
    <t>EN.570.328 - Geography &amp; Ecology of Plants</t>
  </si>
  <si>
    <t>EN.570.395 - Principles of Estuarine Environment: Chesapeake Bay</t>
  </si>
  <si>
    <t>EN.570.412 - Landscape Hydrology and Watershed Analysis</t>
  </si>
  <si>
    <t>EN.570.420 - Air Pollution</t>
  </si>
  <si>
    <t>EN.570.441 - Environmental Inorganic Chemistry</t>
  </si>
  <si>
    <t>AS.270.220 - The Dynamic Earth: An Introduction to Geology</t>
  </si>
  <si>
    <t>AS.270.305 - Energy Resources in the Modern World</t>
  </si>
  <si>
    <t>AS.270.307 - Geoscience Modelling</t>
  </si>
  <si>
    <t>AS.270.312 - Mammalian Evolution</t>
  </si>
  <si>
    <t>AS.270.315 - Natural Catastrophes</t>
  </si>
  <si>
    <t>AS.270.318 - Remote Sensing of the Environment</t>
  </si>
  <si>
    <t>AS.270.332 - Soil Ecology</t>
  </si>
  <si>
    <t>AS.270.369 - Geochemistry of Earth/Environment</t>
  </si>
  <si>
    <t>AS.270.377 - Climates Of The Past</t>
  </si>
  <si>
    <t>AS.270.378 - Present &amp; Future Climate</t>
  </si>
  <si>
    <t>AS.270.400 - The Carbon Cycle</t>
  </si>
  <si>
    <t>AS.270.405 - Modeling the Hydrological Cycle</t>
  </si>
  <si>
    <t>EN.570.108 - Introduction Environmental Engineering</t>
  </si>
  <si>
    <t>EN.570.353 - Hydrology</t>
  </si>
  <si>
    <t>EN.570.442 - Environmental Organic Chemistry</t>
  </si>
  <si>
    <t>AS.020.132 - Biology, Policy, and the Media</t>
  </si>
  <si>
    <t>AS.070.279 - Ecological Anthropology</t>
  </si>
  <si>
    <t>AS.140.311 - Ecology, Health, and the Environment</t>
  </si>
  <si>
    <t>AS.150.408 - The Ethics of Climate Change</t>
  </si>
  <si>
    <t>AS.150.482 - Food Ethics</t>
  </si>
  <si>
    <t>AS.190.396 - Capitalism and Ecology</t>
  </si>
  <si>
    <t>AS.190.402 - Environmental Racism</t>
  </si>
  <si>
    <t>AS.190.405 - Food Politics</t>
  </si>
  <si>
    <t>AS.191.344 - Belonging to Nature in the Anthropocene</t>
  </si>
  <si>
    <t>AS.211.327 - Italian Eco-cinema: Inconvenient Truths from 1945 to 2015</t>
  </si>
  <si>
    <t>AS.271.301 - Climate Change Adaptation in the Developing World</t>
  </si>
  <si>
    <t xml:space="preserve">AS.271.304 - Sustainable Food Systems </t>
  </si>
  <si>
    <t>AS.280.428 - Environmental Health and Disasters</t>
  </si>
  <si>
    <t xml:space="preserve">AS.280.433 - How to Feed the World: Perspectives in Global Food and Nutrition Security </t>
  </si>
  <si>
    <t>EN.570.110 - Introduction to Engineering for Sustainable Development</t>
  </si>
  <si>
    <t>EN.570.130 - Climate, Environment and Society</t>
  </si>
  <si>
    <t>EN.570.222 - Environment and Society</t>
  </si>
  <si>
    <t>EN.570.285 - Ecological Anthropology</t>
  </si>
  <si>
    <t>EN.570.406 - Environmental History</t>
  </si>
  <si>
    <t>EN.570.496 - Urban and Environmental Systems</t>
  </si>
  <si>
    <t>EN.570.497 - Risk and Decision Analysis</t>
  </si>
  <si>
    <t>AS.212.476 - Into the Wild: Environmental Imagination across the Ages</t>
  </si>
  <si>
    <t>AS.271.305 - Special Topics in Environmental Studies</t>
  </si>
  <si>
    <t>Approved Minor Electives - Any Level</t>
  </si>
  <si>
    <t>Approved Minor Electives - Upper-level</t>
  </si>
  <si>
    <t>AS.070.109 - Introduction to Environmental Anthropology</t>
  </si>
  <si>
    <t>Total credits completed (Env Studies BA):</t>
  </si>
  <si>
    <t>AS.190.226 - Global Governance</t>
  </si>
  <si>
    <t>Common ENVS Core Courses</t>
  </si>
  <si>
    <t>AS.060.386 - Reading the American Swamp</t>
  </si>
  <si>
    <t>AS.070.237 - Conflict and Environment</t>
  </si>
  <si>
    <t>AS.140.321 - Scientific Revolution</t>
  </si>
  <si>
    <t>AS.190.451 - Geopolitics</t>
  </si>
  <si>
    <t>AS.214.363 - Italian Journeys: Modern and Contemporary Green Literature</t>
  </si>
  <si>
    <t>AS.270.125 - People and the Earth: The Science Behind Our Interactions</t>
  </si>
  <si>
    <t>AS.270.302 - Aqueous Geochemistry</t>
  </si>
  <si>
    <t>AS.270.379 - Atmospheric Science</t>
  </si>
  <si>
    <t>AS.270.425 - Earth and Planetary Fluids</t>
  </si>
  <si>
    <t>AS.280.225 - Population, Health and Development</t>
  </si>
  <si>
    <t>AS.362.160 - Land, Labour and Environmental Rights and Struggles in Contemporary Africa</t>
  </si>
  <si>
    <t>AS.389.379 - In the Gardens at Evergreen Museum</t>
  </si>
  <si>
    <t>EN.520.370 - Introduction to Renewable Energy Engineering</t>
  </si>
  <si>
    <t>EN.560.305 - Soil Mechanics</t>
  </si>
  <si>
    <t>EN.570.411 - Engineering Microbiology</t>
  </si>
  <si>
    <t>EN.570.443 - Aquatic and Biofluid Chemistry</t>
  </si>
  <si>
    <t>AS.280.380 - Global Health Principles and Practices</t>
  </si>
  <si>
    <t>Fill in the number of credits when the course has been completed so that the credit hours are tallied at the bottom.</t>
  </si>
  <si>
    <t xml:space="preserve">Approved electives are found under the dropdown lists provided. Other courses require DUS approval to count. </t>
  </si>
  <si>
    <t>Courses must be focused on environmental or sustainability issues in order to count for the minor.</t>
  </si>
  <si>
    <t>Courses must be closely related to environmental or sustainability issues in order to count.</t>
  </si>
  <si>
    <t>applied experience</t>
  </si>
  <si>
    <t>global change</t>
  </si>
  <si>
    <t>AS.060.114 - Expository Writing: The Challenge of Climate Change</t>
  </si>
  <si>
    <t>AS.070.207 - Resilience and its Critics: Change in Environment and Society</t>
  </si>
  <si>
    <t xml:space="preserve">AS.140.388 - History of the Earth and Environment </t>
  </si>
  <si>
    <t>AS.270.325 - Introductory Oceanography</t>
  </si>
  <si>
    <t>AS.270.331 - Isotope Geochemistry</t>
  </si>
  <si>
    <t>AS.271.345 - Society and Nature Conflicts: Interdisciplinary Approaches to Studying Env Problems</t>
  </si>
  <si>
    <t>AS.271.405 - Energy and Politics</t>
  </si>
  <si>
    <t>AS.270.317 or AS.420.637 - Conservation Biology</t>
  </si>
  <si>
    <t>AS.191.347 - The Political Economy of Climate Change</t>
  </si>
  <si>
    <t>AS.140.417 - Earth Stewardship: A History of Environmentalism in the Atomic Age</t>
  </si>
  <si>
    <t>AS.270.338 - Field Methods in Ecology</t>
  </si>
  <si>
    <t>EN.570.490 - Solid Waste Engineering and Management</t>
  </si>
  <si>
    <t>EN.570.350 - Environmental Hazards and Health Risks</t>
  </si>
  <si>
    <t>AS.061.321 - Environmental Cinema</t>
  </si>
  <si>
    <r>
      <t>bio/physics II</t>
    </r>
    <r>
      <rPr>
        <vertAlign val="superscript"/>
        <sz val="11"/>
        <color theme="1"/>
        <rFont val="Calibri"/>
        <family val="2"/>
        <scheme val="minor"/>
      </rPr>
      <t>1</t>
    </r>
  </si>
  <si>
    <r>
      <t>lab experience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</si>
  <si>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Any combination of the first and second general biology and general physics courses may be taken, </t>
    </r>
  </si>
  <si>
    <t xml:space="preserve"> so type in the name of the 2nd course if the dropdown list does not reflect your choice, e.g. bio I and physics I.</t>
  </si>
  <si>
    <t>AS.271.499 - Senior Seminar</t>
  </si>
  <si>
    <t>AS.171.105 - Classical Mechanics I</t>
  </si>
  <si>
    <t>AS.171.106 - Electricity and Magnetism I</t>
  </si>
  <si>
    <r>
      <t>3</t>
    </r>
    <r>
      <rPr>
        <sz val="11"/>
        <color theme="1"/>
        <rFont val="Calibri"/>
        <family val="2"/>
        <scheme val="minor"/>
      </rPr>
      <t>ENVS independent study, independent research, and senior thesis courses can count as electives.</t>
    </r>
  </si>
  <si>
    <r>
      <rPr>
        <b/>
        <sz val="11"/>
        <color theme="1"/>
        <rFont val="Calibri"/>
        <family val="2"/>
        <scheme val="minor"/>
      </rPr>
      <t>Electives</t>
    </r>
    <r>
      <rPr>
        <sz val="11"/>
        <color theme="1"/>
        <rFont val="Calibri"/>
        <family val="2"/>
        <scheme val="minor"/>
      </rPr>
      <t xml:space="preserve"> in student's area of interest - </t>
    </r>
    <r>
      <rPr>
        <i/>
        <sz val="11"/>
        <color theme="1"/>
        <rFont val="Calibri"/>
        <family val="2"/>
        <scheme val="minor"/>
      </rPr>
      <t>Take 15 credits with at least 12 credits at the 300-level or above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</si>
  <si>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Three lab courses or sections are required. Pre-approved labs are listed but other approved science labs can be typed in.</t>
    </r>
  </si>
  <si>
    <t xml:space="preserve"> Biology and physics labs waived due to AP credit cannot be counted toward this requirement. </t>
  </si>
  <si>
    <t xml:space="preserve"> Students with AP Biology credit who elect to take General Biology Lab I or II will lose the corresponding AP credits.</t>
  </si>
  <si>
    <t>AS.270.202 - Introduction to Ecology</t>
  </si>
  <si>
    <t>Additional Environmental Science Courses</t>
  </si>
  <si>
    <t>For Honors GPA Calculations:</t>
  </si>
  <si>
    <t>Grade</t>
  </si>
  <si>
    <t>Letter</t>
  </si>
  <si>
    <t>Points</t>
  </si>
  <si>
    <t>Earned</t>
  </si>
  <si>
    <t>GPA Points</t>
  </si>
  <si>
    <t>Credits</t>
  </si>
  <si>
    <t>A+</t>
  </si>
  <si>
    <t>A</t>
  </si>
  <si>
    <t>A-</t>
  </si>
  <si>
    <t>B+</t>
  </si>
  <si>
    <t>B</t>
  </si>
  <si>
    <t>B-</t>
  </si>
  <si>
    <t>C+</t>
  </si>
  <si>
    <t>Covered</t>
  </si>
  <si>
    <t>C</t>
  </si>
  <si>
    <t>C-</t>
  </si>
  <si>
    <t>Waived</t>
  </si>
  <si>
    <t>D+</t>
  </si>
  <si>
    <t>Transfer</t>
  </si>
  <si>
    <t>D</t>
  </si>
  <si>
    <t>F</t>
  </si>
  <si>
    <t>Major GPA</t>
  </si>
  <si>
    <t>1-4</t>
  </si>
  <si>
    <r>
      <rPr>
        <b/>
        <sz val="11"/>
        <color theme="1"/>
        <rFont val="Calibri"/>
        <family val="2"/>
        <scheme val="minor"/>
      </rPr>
      <t>Electives</t>
    </r>
    <r>
      <rPr>
        <sz val="11"/>
        <color theme="1"/>
        <rFont val="Calibri"/>
        <family val="2"/>
        <scheme val="minor"/>
      </rPr>
      <t xml:space="preserve"> in student's area of interest - </t>
    </r>
    <r>
      <rPr>
        <i/>
        <sz val="11"/>
        <color theme="1"/>
        <rFont val="Calibri"/>
        <family val="2"/>
        <scheme val="minor"/>
      </rPr>
      <t>Take 12 credits with at least 9 credits at the 300-level or above</t>
    </r>
    <r>
      <rPr>
        <vertAlign val="superscript"/>
        <sz val="11"/>
        <color theme="1"/>
        <rFont val="Calibri"/>
        <family val="2"/>
        <scheme val="minor"/>
      </rPr>
      <t>1</t>
    </r>
  </si>
  <si>
    <r>
      <t>1</t>
    </r>
    <r>
      <rPr>
        <sz val="11"/>
        <color theme="1"/>
        <rFont val="Calibri"/>
        <family val="2"/>
        <scheme val="minor"/>
      </rPr>
      <t>ENVS independent study, independent research, and senior thesis courses can count as electives.</t>
    </r>
  </si>
  <si>
    <t>Additional Environmental Studies Courses</t>
  </si>
  <si>
    <t>GPA Lists for Dropdown Boxes</t>
  </si>
  <si>
    <t>Do not edit</t>
  </si>
  <si>
    <t>18+ credits required</t>
  </si>
  <si>
    <t>In Progress</t>
  </si>
  <si>
    <t>Credits*</t>
  </si>
  <si>
    <t>Approved elective courses can be found under the dropdown list provided, but others can be counted with DUS approval.</t>
  </si>
  <si>
    <t>The blank rows at the bottom of the electives section can be used if needed for additional courses.</t>
  </si>
  <si>
    <t>Approved Major Electives</t>
  </si>
  <si>
    <t>AS.271.399 - Research Design</t>
  </si>
  <si>
    <t>typically 72-77.5 credits total</t>
  </si>
  <si>
    <t>typically 65-67.5 credits total</t>
  </si>
  <si>
    <t>AS.070.379 - Social Ecology Studio</t>
  </si>
  <si>
    <t>AS.100.318 - The Rise and Fall of the Modern City: An Environmental History Perspective</t>
  </si>
  <si>
    <t>AS.070.213 - Data and Society</t>
  </si>
  <si>
    <t>AS.140.198 - Technology and Environment in Japanese Films and Anime</t>
  </si>
  <si>
    <t>AS.190.423 - Planetary Geopolitics</t>
  </si>
  <si>
    <t>AS.191.325 - Environmental Social Sciences Meet Environmental Fiction</t>
  </si>
  <si>
    <t>AS.213.446 - Nature and Ecology in German Literature and Thought</t>
  </si>
  <si>
    <t>AS.300.342 - Imagining Climate Change</t>
  </si>
  <si>
    <t>EN.510.451 - Recycling for Sustainability</t>
  </si>
  <si>
    <t>EN.570.201 - Environmental Biology and Ecology</t>
  </si>
  <si>
    <t>EN.570.454 - Geostatistics: Understanding Spatial Data</t>
  </si>
  <si>
    <t>F,S</t>
  </si>
  <si>
    <t>F,S,Su</t>
  </si>
  <si>
    <t>(Term)</t>
  </si>
  <si>
    <r>
      <t>Electives</t>
    </r>
    <r>
      <rPr>
        <i/>
        <sz val="11"/>
        <color theme="1"/>
        <rFont val="Calibri"/>
        <family val="2"/>
        <scheme val="minor"/>
      </rPr>
      <t xml:space="preserve"> - Take 12 or more credits of approved electives, at least 6 of which are at the 300-level or above.</t>
    </r>
  </si>
  <si>
    <t>AS.100.249 - From Darwin to Babar: Animals and Humans in Historical Perspective</t>
  </si>
  <si>
    <t>AS.180.246 - Environmental Economics</t>
  </si>
  <si>
    <t>AS.211.231 - Freshman Seminar: Planet Amazonia: Culture, History, and the Environment</t>
  </si>
  <si>
    <t>AS.230.348 - Society in the Anthropocene</t>
  </si>
  <si>
    <t>AS.270.219 - Natural Hazards</t>
  </si>
  <si>
    <t>AS.270.348 - Communicating Climate Science</t>
  </si>
  <si>
    <t>EN.570.239 - Environmental Engineering Chemistry - Current and Emerging Topics</t>
  </si>
  <si>
    <t>EN.570.415 - Current Trends in Environmental Microbiology</t>
  </si>
  <si>
    <t>AS.190.136 - Ideas and Change in World Politics</t>
  </si>
  <si>
    <t>AS.363.416 - WGS Internship/Practicum: Feminist Animals: Sex, Nature, and Nonhumans</t>
  </si>
  <si>
    <t>EN.570.422 - Resilience of Ecological Systems</t>
  </si>
  <si>
    <t>AS.230.150 - Issues in International Development</t>
  </si>
  <si>
    <t>S*</t>
  </si>
  <si>
    <t>U*</t>
  </si>
  <si>
    <t>*Spring 2020 S/U grading due to COVID-19</t>
  </si>
  <si>
    <t>COVID-19</t>
  </si>
  <si>
    <t xml:space="preserve">     *If a course is in progress, was transferred in, has a covered grade, was waived due to AP credit,</t>
  </si>
  <si>
    <r>
      <t xml:space="preserve">       or or earned an S* during Spring 2020, list that for </t>
    </r>
    <r>
      <rPr>
        <i/>
        <sz val="11"/>
        <color theme="1"/>
        <rFont val="Calibri"/>
        <family val="2"/>
        <scheme val="minor"/>
      </rPr>
      <t>both</t>
    </r>
    <r>
      <rPr>
        <sz val="11"/>
        <color theme="1"/>
        <rFont val="Calibri"/>
        <family val="2"/>
        <scheme val="minor"/>
      </rPr>
      <t xml:space="preserve"> Credits and Letter Grade Earned.</t>
    </r>
  </si>
  <si>
    <t xml:space="preserve">       If a U* was earned in Spring 2020, list the number of credits for Credits and U* for Letter Grade Earned.</t>
  </si>
  <si>
    <t>AS.173.115 - Classical Mechanics Laboratory</t>
  </si>
  <si>
    <t>AS.173.116 - Electricity and Magnetism Laboratory</t>
  </si>
  <si>
    <t>*Cannot also count</t>
  </si>
  <si>
    <t>as elective</t>
  </si>
  <si>
    <t>AS.190.108 - Contemporary International Politics</t>
  </si>
  <si>
    <t>AS.200.200 - Research Methods in Psychology</t>
  </si>
  <si>
    <t>AS.070.317 - Methods</t>
  </si>
  <si>
    <t>AS.230.323 - Qualitative Research Practicum</t>
  </si>
  <si>
    <t>research methods</t>
  </si>
  <si>
    <t>AS.070.201 - Picturizing Climate Change</t>
  </si>
  <si>
    <t>AS.070.256 - Locavores, Vegans, Freegans: Lifestyle Activism from an Anthropological Perspective</t>
  </si>
  <si>
    <t>AS.070.402 - Sustainable Design Studio</t>
  </si>
  <si>
    <t>AS.217.425 - Latin American Ecocriticism</t>
  </si>
  <si>
    <t>AS.230.221 - Global Social Change</t>
  </si>
  <si>
    <t>AS.270.354 - Stable Isotope Geochemistry</t>
  </si>
  <si>
    <t>AS.300.332 - From Chekhov to Chernobyl: Russian Literature of Environmental Catastrophe</t>
  </si>
  <si>
    <t>AS.365.100 - Imagining Climate Change</t>
  </si>
  <si>
    <t>EN.570.349 - Water Quality of Rivers, Lakes, and Estuaries</t>
  </si>
  <si>
    <t>AS.270.103 - Introduction to Global Environmental Change</t>
  </si>
  <si>
    <t>AS.140.232 - Food, Environment, and Society</t>
  </si>
  <si>
    <t>AS.192.305 - Global Energy and Environment: A Political Economy Approach</t>
  </si>
  <si>
    <t>AS.271.315 - Environmental Films and Literature</t>
  </si>
  <si>
    <t>AS.280.461 - Exploring Food Insecurity Through a Racial Equity Lens</t>
  </si>
  <si>
    <t>AS.371.233 - Environmental Photography</t>
  </si>
  <si>
    <t>EN.540.407 - Renewable Energy Technologies</t>
  </si>
  <si>
    <t>EN.570.320 - Case Studies in Climate Change - A Field Course</t>
  </si>
  <si>
    <t>AS.270.303 - Earth History</t>
  </si>
  <si>
    <t>AS.190.101 - Introduction to American Politics</t>
  </si>
  <si>
    <t>AS.060.113 - Expository Writing: Nature, Culture, and Climate Change</t>
  </si>
  <si>
    <t>AS.271.496 - Senior Capstone</t>
  </si>
  <si>
    <t>AS.271.502 - Independent Study</t>
  </si>
  <si>
    <t>AS.271.506 - Independent Research</t>
  </si>
  <si>
    <t>AS.271.511 - Senior Thesis</t>
  </si>
  <si>
    <t>Environmental Science (B.S.) Major Requirements 2021-22</t>
  </si>
  <si>
    <t>Environmental Studies (B.A.) Major Requirements 2021-22</t>
  </si>
  <si>
    <t>AS.271.320 - Environmental Photojournalism</t>
  </si>
  <si>
    <t>Environmental Studies Minor Requirements 2021-22</t>
  </si>
  <si>
    <t>AS.200.201 - Design &amp; Statistical Analysis for Psychology</t>
  </si>
  <si>
    <t>Env Science</t>
  </si>
  <si>
    <t>Env Studies</t>
  </si>
  <si>
    <t>Completed?</t>
  </si>
  <si>
    <t>Senior thesis proposal approved</t>
  </si>
  <si>
    <t>AS.271.511 - Senior Thesis (total of 6 credits)</t>
  </si>
  <si>
    <t>Oral presentation on thesis</t>
  </si>
  <si>
    <r>
      <t xml:space="preserve">Final product judged </t>
    </r>
    <r>
      <rPr>
        <i/>
        <sz val="11"/>
        <color theme="1"/>
        <rFont val="Calibri"/>
        <family val="2"/>
        <scheme val="minor"/>
      </rPr>
      <t>good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excellent</t>
    </r>
    <r>
      <rPr>
        <sz val="11"/>
        <color theme="1"/>
        <rFont val="Calibri"/>
        <family val="2"/>
        <scheme val="minor"/>
      </rPr>
      <t xml:space="preserve"> by committee</t>
    </r>
  </si>
  <si>
    <t>Requirements Checklist</t>
  </si>
  <si>
    <t>AS.271.399 - Research Design (1 credit) or waiver</t>
  </si>
  <si>
    <r>
      <t xml:space="preserve">GPA in the major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3.5 by fall term senior year</t>
    </r>
  </si>
  <si>
    <t>Honors in Environmental Science or Studies Major</t>
  </si>
  <si>
    <t>Fill in your course grades and credits using the instructions on the appropriate major tab</t>
  </si>
  <si>
    <r>
      <t xml:space="preserve">       or or earned an S* during Spring 2020 or the 2020-21 year, list that for </t>
    </r>
    <r>
      <rPr>
        <i/>
        <sz val="11"/>
        <color theme="1"/>
        <rFont val="Calibri"/>
        <family val="2"/>
        <scheme val="minor"/>
      </rPr>
      <t>both</t>
    </r>
    <r>
      <rPr>
        <sz val="11"/>
        <color theme="1"/>
        <rFont val="Calibri"/>
        <family val="2"/>
        <scheme val="minor"/>
      </rPr>
      <t xml:space="preserve"> Credits and Letter Grade Earned.</t>
    </r>
  </si>
  <si>
    <t xml:space="preserve">       If a U* was earned in Spring 2020 or the 2020-21 year, list the number of credits for Credits and U* for Letter Grade Earned.</t>
  </si>
  <si>
    <t>Earned*</t>
  </si>
  <si>
    <t>AS.060.114 - Expository Writing: Science Fiction and Climate Catastrophe</t>
  </si>
  <si>
    <t>AS.130.353 - Space Archaeology: An Introduction to Satellite Remote Sensing, GIS and GPS</t>
  </si>
  <si>
    <t>AS.190.357 - The State of Nature</t>
  </si>
  <si>
    <t>AS.196.302 - Science and Democracy</t>
  </si>
  <si>
    <t>AS.270.128 - Natural Hazards</t>
  </si>
  <si>
    <t>EN.570.321 - Case Studies in Climate Change - A Field Course</t>
  </si>
  <si>
    <t>EN.570.333 - Water and Energy in the Terrestrial Biosphere</t>
  </si>
  <si>
    <t>EN.570.426 - Groundwater, Porous Media, and Hydrogeology</t>
  </si>
  <si>
    <t>AS.010.240 - Art and the Environment in the Ancient Eastern Mediterranean</t>
  </si>
  <si>
    <t xml:space="preserve">AS.140.317 - The Hydrologic Sphere: Histories of Water in the Colonial and Postcolonial World </t>
  </si>
  <si>
    <t>AS.145.106 - Health, Science, Environment</t>
  </si>
  <si>
    <t>AS.270.317- Conservation Biology</t>
  </si>
  <si>
    <t>AS.280.468 - Food Insecurity in America</t>
  </si>
  <si>
    <t>AS.300.355 - Literature and the Idea of Nature</t>
  </si>
  <si>
    <t>EN.660.455 - Reimagining the City to Resist Climate Change</t>
  </si>
  <si>
    <t xml:space="preserve">EN.661.110 - Professional Writing and Communication: Sustainable Baltimore Initiatives </t>
  </si>
  <si>
    <t xml:space="preserve">EN.661.110 - Professional Writing and Communication: Food Safety, Sustainability, and Insecurity Initiatives </t>
  </si>
  <si>
    <t>Updated 3/28/22</t>
  </si>
  <si>
    <t>AS.280.240 - Research Methods in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</si>
</sst>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7" xfId="0" applyBorder="1" applyProtection="1"/>
    <xf numFmtId="0" fontId="0" fillId="0" borderId="7" xfId="0" applyFont="1" applyBorder="1" applyAlignment="1" applyProtection="1">
      <alignment horizontal="left"/>
    </xf>
    <xf numFmtId="0" fontId="0" fillId="0" borderId="9" xfId="0" applyBorder="1" applyProtection="1"/>
    <xf numFmtId="0" fontId="8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Fill="1" applyBorder="1" applyProtection="1"/>
    <xf numFmtId="164" fontId="0" fillId="0" borderId="1" xfId="0" applyNumberFormat="1" applyBorder="1" applyProtection="1">
      <protection locked="0"/>
    </xf>
    <xf numFmtId="0" fontId="0" fillId="0" borderId="0" xfId="0" applyFont="1"/>
    <xf numFmtId="0" fontId="1" fillId="0" borderId="11" xfId="0" applyFont="1" applyBorder="1" applyAlignment="1">
      <alignment horizontal="center"/>
    </xf>
    <xf numFmtId="164" fontId="0" fillId="0" borderId="0" xfId="0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9" fillId="0" borderId="12" xfId="0" applyFont="1" applyBorder="1"/>
    <xf numFmtId="0" fontId="9" fillId="0" borderId="8" xfId="0" applyFont="1" applyBorder="1"/>
    <xf numFmtId="0" fontId="0" fillId="0" borderId="12" xfId="0" applyBorder="1"/>
    <xf numFmtId="0" fontId="0" fillId="0" borderId="6" xfId="0" applyBorder="1"/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3" xfId="0" applyBorder="1"/>
    <xf numFmtId="0" fontId="9" fillId="0" borderId="14" xfId="0" applyFont="1" applyBorder="1"/>
    <xf numFmtId="0" fontId="0" fillId="0" borderId="14" xfId="0" applyBorder="1"/>
    <xf numFmtId="0" fontId="9" fillId="0" borderId="10" xfId="0" applyFont="1" applyBorder="1"/>
    <xf numFmtId="0" fontId="9" fillId="0" borderId="13" xfId="0" applyFont="1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4" xfId="0" applyBorder="1" applyProtection="1"/>
    <xf numFmtId="0" fontId="0" fillId="0" borderId="14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Protection="1"/>
    <xf numFmtId="0" fontId="1" fillId="0" borderId="11" xfId="0" applyFont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 applyAlignment="1" applyProtection="1">
      <alignment horizontal="center"/>
      <protection locked="0"/>
    </xf>
    <xf numFmtId="0" fontId="9" fillId="0" borderId="6" xfId="0" applyFont="1" applyBorder="1"/>
    <xf numFmtId="0" fontId="0" fillId="0" borderId="6" xfId="0" applyFill="1" applyBorder="1"/>
    <xf numFmtId="0" fontId="0" fillId="0" borderId="8" xfId="0" applyFill="1" applyBorder="1"/>
    <xf numFmtId="0" fontId="0" fillId="0" borderId="14" xfId="0" applyFill="1" applyBorder="1"/>
    <xf numFmtId="0" fontId="0" fillId="0" borderId="1" xfId="0" quotePrefix="1" applyNumberFormat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0" fillId="0" borderId="12" xfId="0" applyFill="1" applyBorder="1" applyProtection="1">
      <protection locked="0"/>
    </xf>
    <xf numFmtId="0" fontId="0" fillId="0" borderId="15" xfId="0" applyFill="1" applyBorder="1" applyProtection="1"/>
    <xf numFmtId="0" fontId="12" fillId="0" borderId="15" xfId="0" applyFont="1" applyFill="1" applyBorder="1" applyAlignment="1" applyProtection="1">
      <alignment horizontal="center"/>
    </xf>
    <xf numFmtId="0" fontId="0" fillId="0" borderId="16" xfId="0" applyFill="1" applyBorder="1" applyProtection="1"/>
    <xf numFmtId="0" fontId="9" fillId="0" borderId="0" xfId="0" applyFont="1" applyBorder="1"/>
    <xf numFmtId="1" fontId="0" fillId="0" borderId="1" xfId="0" applyNumberFormat="1" applyBorder="1" applyAlignment="1">
      <alignment horizontal="center"/>
    </xf>
    <xf numFmtId="16" fontId="0" fillId="0" borderId="0" xfId="0" quotePrefix="1" applyNumberFormat="1" applyAlignment="1" applyProtection="1">
      <alignment horizontal="right"/>
      <protection locked="0"/>
    </xf>
    <xf numFmtId="0" fontId="0" fillId="0" borderId="0" xfId="0" quotePrefix="1" applyAlignment="1" applyProtection="1">
      <alignment horizontal="right"/>
      <protection locked="0"/>
    </xf>
    <xf numFmtId="164" fontId="0" fillId="0" borderId="0" xfId="0" applyNumberFormat="1" applyAlignment="1">
      <alignment horizontal="center"/>
    </xf>
    <xf numFmtId="0" fontId="6" fillId="0" borderId="0" xfId="0" applyFont="1" applyAlignment="1" applyProtection="1">
      <alignment horizontal="right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9" xfId="0" applyBorder="1"/>
    <xf numFmtId="16" fontId="0" fillId="0" borderId="0" xfId="0" quotePrefix="1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left"/>
    </xf>
    <xf numFmtId="0" fontId="9" fillId="0" borderId="14" xfId="0" applyFont="1" applyBorder="1" applyAlignment="1">
      <alignment wrapText="1"/>
    </xf>
    <xf numFmtId="0" fontId="9" fillId="0" borderId="14" xfId="0" applyFont="1" applyFill="1" applyBorder="1" applyAlignment="1">
      <alignment horizontal="left"/>
    </xf>
    <xf numFmtId="0" fontId="9" fillId="0" borderId="14" xfId="0" applyFont="1" applyBorder="1" applyAlignment="1">
      <alignment vertical="center"/>
    </xf>
    <xf numFmtId="0" fontId="6" fillId="0" borderId="0" xfId="0" applyFont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/>
    <xf numFmtId="0" fontId="0" fillId="0" borderId="3" xfId="0" applyBorder="1" applyProtection="1">
      <protection locked="0"/>
    </xf>
    <xf numFmtId="0" fontId="0" fillId="0" borderId="0" xfId="0" quotePrefix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11" fillId="0" borderId="0" xfId="0" applyFont="1" applyProtection="1"/>
    <xf numFmtId="0" fontId="9" fillId="0" borderId="3" xfId="0" applyFont="1" applyBorder="1"/>
    <xf numFmtId="0" fontId="0" fillId="0" borderId="0" xfId="0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11" xfId="0" applyFont="1" applyBorder="1" applyProtection="1"/>
    <xf numFmtId="0" fontId="0" fillId="0" borderId="1" xfId="0" applyFill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/>
    </xf>
    <xf numFmtId="0" fontId="1" fillId="0" borderId="0" xfId="0" applyFont="1" applyProtection="1"/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14" fillId="0" borderId="0" xfId="0" applyFont="1"/>
    <xf numFmtId="0" fontId="0" fillId="0" borderId="0" xfId="0" applyFont="1" applyAlignment="1" applyProtection="1">
      <alignment horizontal="right"/>
    </xf>
    <xf numFmtId="0" fontId="0" fillId="0" borderId="0" xfId="0" applyFont="1" applyBorder="1" applyProtection="1">
      <protection locked="0"/>
    </xf>
    <xf numFmtId="0" fontId="0" fillId="0" borderId="11" xfId="0" applyBorder="1" applyAlignment="1"/>
    <xf numFmtId="0" fontId="0" fillId="0" borderId="9" xfId="0" applyBorder="1" applyAlignment="1"/>
    <xf numFmtId="0" fontId="15" fillId="0" borderId="8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Fill="1" applyBorder="1"/>
    <xf numFmtId="0" fontId="9" fillId="0" borderId="1" xfId="0" applyFont="1" applyFill="1" applyBorder="1" applyAlignment="1">
      <alignment horizontal="center"/>
    </xf>
    <xf numFmtId="164" fontId="9" fillId="0" borderId="6" xfId="0" applyNumberFormat="1" applyFont="1" applyBorder="1"/>
    <xf numFmtId="0" fontId="9" fillId="0" borderId="10" xfId="0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3" xfId="0" applyFont="1" applyFill="1" applyBorder="1"/>
    <xf numFmtId="164" fontId="9" fillId="0" borderId="6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4" fontId="3" fillId="0" borderId="0" xfId="0" applyNumberFormat="1" applyFont="1" applyProtection="1">
      <protection locked="0"/>
    </xf>
    <xf numFmtId="0" fontId="1" fillId="0" borderId="0" xfId="0" applyFont="1"/>
    <xf numFmtId="0" fontId="5" fillId="0" borderId="0" xfId="0" applyFont="1"/>
    <xf numFmtId="2" fontId="0" fillId="0" borderId="1" xfId="0" applyNumberFormat="1" applyBorder="1"/>
    <xf numFmtId="0" fontId="0" fillId="0" borderId="15" xfId="0" applyBorder="1"/>
    <xf numFmtId="0" fontId="14" fillId="0" borderId="11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3" fillId="4" borderId="1" xfId="0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3" borderId="2" xfId="0" applyFont="1" applyFill="1" applyBorder="1" applyAlignment="1" applyProtection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1" xfId="0" applyFont="1" applyFill="1" applyBorder="1" applyAlignment="1" applyProtection="1">
      <alignment horizontal="center"/>
    </xf>
    <xf numFmtId="0" fontId="13" fillId="2" borderId="1" xfId="0" applyFont="1" applyFill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13" fillId="3" borderId="3" xfId="0" applyFont="1" applyFill="1" applyBorder="1" applyAlignment="1">
      <alignment horizontal="center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81"/>
  <sheetViews>
    <sheetView tabSelected="1" zoomScaleNormal="100" workbookViewId="0">
      <selection activeCell="B1" sqref="B1"/>
    </sheetView>
  </sheetViews>
  <sheetFormatPr defaultColWidth="9.33203125" defaultRowHeight="14.4" x14ac:dyDescent="0.3"/>
  <cols>
    <col min="1" max="1" width="10.33203125" style="2" customWidth="1"/>
    <col min="2" max="2" width="20.109375" style="2" customWidth="1"/>
    <col min="3" max="3" width="54.5546875" style="2" customWidth="1"/>
    <col min="4" max="4" width="9.33203125" style="2"/>
    <col min="5" max="6" width="4" style="2" customWidth="1"/>
    <col min="7" max="7" width="5.6640625" style="2" customWidth="1"/>
    <col min="8" max="16384" width="9.33203125" style="2"/>
  </cols>
  <sheetData>
    <row r="1" spans="1:11" x14ac:dyDescent="0.3">
      <c r="A1" s="81" t="s">
        <v>7</v>
      </c>
      <c r="B1" s="91"/>
    </row>
    <row r="2" spans="1:11" x14ac:dyDescent="0.3">
      <c r="A2" s="81"/>
      <c r="B2" s="91"/>
    </row>
    <row r="3" spans="1:11" ht="21" x14ac:dyDescent="0.4">
      <c r="A3" s="145" t="s">
        <v>341</v>
      </c>
      <c r="B3" s="146"/>
      <c r="C3" s="146"/>
      <c r="D3" s="146"/>
      <c r="E3" s="146"/>
      <c r="F3" s="146"/>
      <c r="G3" s="146"/>
    </row>
    <row r="4" spans="1:11" x14ac:dyDescent="0.3">
      <c r="A4" s="10"/>
      <c r="B4" s="137" t="s">
        <v>378</v>
      </c>
      <c r="C4" s="10"/>
      <c r="D4" s="10"/>
    </row>
    <row r="5" spans="1:11" x14ac:dyDescent="0.3">
      <c r="A5" s="59" t="s">
        <v>56</v>
      </c>
      <c r="B5" s="10"/>
      <c r="C5" s="10"/>
      <c r="D5" s="10"/>
    </row>
    <row r="6" spans="1:11" x14ac:dyDescent="0.3">
      <c r="A6" s="59" t="s">
        <v>51</v>
      </c>
      <c r="B6" s="10"/>
      <c r="C6" s="10"/>
      <c r="D6" s="10"/>
    </row>
    <row r="7" spans="1:11" x14ac:dyDescent="0.3">
      <c r="A7" s="59" t="s">
        <v>57</v>
      </c>
      <c r="B7" s="10"/>
      <c r="C7" s="10"/>
      <c r="D7" s="10"/>
    </row>
    <row r="8" spans="1:11" x14ac:dyDescent="0.3">
      <c r="A8" s="59" t="s">
        <v>39</v>
      </c>
      <c r="B8" s="10"/>
      <c r="C8" s="10"/>
      <c r="D8" s="10"/>
    </row>
    <row r="9" spans="1:11" x14ac:dyDescent="0.3">
      <c r="A9" s="59" t="s">
        <v>202</v>
      </c>
      <c r="B9" s="10"/>
      <c r="C9" s="10"/>
      <c r="D9" s="10"/>
    </row>
    <row r="10" spans="1:11" x14ac:dyDescent="0.3">
      <c r="A10" s="59" t="s">
        <v>268</v>
      </c>
      <c r="B10" s="10"/>
      <c r="C10" s="10"/>
      <c r="D10" s="10"/>
    </row>
    <row r="11" spans="1:11" x14ac:dyDescent="0.3">
      <c r="A11" s="2" t="s">
        <v>205</v>
      </c>
      <c r="B11" s="10"/>
      <c r="C11" s="10"/>
      <c r="D11" s="10"/>
    </row>
    <row r="12" spans="1:11" x14ac:dyDescent="0.3">
      <c r="A12" s="59" t="s">
        <v>269</v>
      </c>
      <c r="B12" s="10"/>
      <c r="C12" s="10"/>
      <c r="D12" s="10"/>
    </row>
    <row r="13" spans="1:11" x14ac:dyDescent="0.3">
      <c r="B13" s="10"/>
      <c r="C13" s="10"/>
      <c r="D13" s="10"/>
      <c r="H13" s="100" t="s">
        <v>236</v>
      </c>
    </row>
    <row r="14" spans="1:11" ht="18" x14ac:dyDescent="0.35">
      <c r="A14" s="147" t="s">
        <v>184</v>
      </c>
      <c r="B14" s="148"/>
      <c r="C14" s="148"/>
      <c r="D14" s="149"/>
      <c r="H14" s="17" t="s">
        <v>238</v>
      </c>
      <c r="I14" s="17" t="s">
        <v>237</v>
      </c>
      <c r="J14" s="10"/>
      <c r="K14" s="10"/>
    </row>
    <row r="15" spans="1:11" ht="15" customHeight="1" x14ac:dyDescent="0.35">
      <c r="A15" s="72"/>
      <c r="B15" s="73"/>
      <c r="C15" s="74"/>
      <c r="D15" s="75"/>
      <c r="H15" s="101" t="s">
        <v>237</v>
      </c>
      <c r="I15" s="17" t="s">
        <v>239</v>
      </c>
      <c r="J15" s="10"/>
      <c r="K15" s="10"/>
    </row>
    <row r="16" spans="1:11" x14ac:dyDescent="0.3">
      <c r="A16" s="70" t="s">
        <v>38</v>
      </c>
      <c r="B16" s="60" t="s">
        <v>41</v>
      </c>
      <c r="C16" s="60" t="s">
        <v>40</v>
      </c>
      <c r="D16" s="71" t="s">
        <v>267</v>
      </c>
      <c r="E16" s="2" t="s">
        <v>115</v>
      </c>
      <c r="F16" s="2" t="s">
        <v>287</v>
      </c>
      <c r="H16" s="101" t="s">
        <v>360</v>
      </c>
      <c r="I16" s="101" t="s">
        <v>240</v>
      </c>
      <c r="J16" s="10"/>
      <c r="K16" s="10"/>
    </row>
    <row r="17" spans="1:11" x14ac:dyDescent="0.3">
      <c r="A17" s="63"/>
      <c r="B17" s="11" t="s">
        <v>207</v>
      </c>
      <c r="C17" s="4" t="s">
        <v>326</v>
      </c>
      <c r="D17" s="63"/>
      <c r="E17" s="9">
        <v>3</v>
      </c>
      <c r="F17" s="9" t="s">
        <v>257</v>
      </c>
      <c r="H17" s="63"/>
      <c r="I17" s="13" t="e">
        <f>VLOOKUP(H17,'GPA lists'!$A$7:$B$24,2,FALSE)*D17</f>
        <v>#N/A</v>
      </c>
      <c r="J17" s="2" t="s">
        <v>305</v>
      </c>
    </row>
    <row r="18" spans="1:11" x14ac:dyDescent="0.3">
      <c r="A18" s="63"/>
      <c r="B18" s="11" t="s">
        <v>106</v>
      </c>
      <c r="C18" s="4" t="s">
        <v>63</v>
      </c>
      <c r="D18" s="63"/>
      <c r="E18" s="9">
        <v>3</v>
      </c>
      <c r="F18" s="9" t="s">
        <v>13</v>
      </c>
      <c r="H18" s="63"/>
      <c r="I18" s="13" t="e">
        <f>VLOOKUP(H18,'GPA lists'!$A$7:$B$24,2,FALSE)*D18</f>
        <v>#N/A</v>
      </c>
      <c r="J18" s="2" t="s">
        <v>306</v>
      </c>
    </row>
    <row r="19" spans="1:11" x14ac:dyDescent="0.3">
      <c r="A19" s="63"/>
      <c r="B19" s="11" t="s">
        <v>95</v>
      </c>
      <c r="C19" s="128" t="s">
        <v>75</v>
      </c>
      <c r="D19" s="63"/>
      <c r="E19" s="9">
        <v>3</v>
      </c>
      <c r="F19" s="9" t="s">
        <v>285</v>
      </c>
      <c r="H19" s="63"/>
      <c r="I19" s="13" t="e">
        <f>VLOOKUP(H19,'GPA lists'!$A$7:$B$24,2,FALSE)*D19</f>
        <v>#N/A</v>
      </c>
      <c r="J19" s="2" t="s">
        <v>307</v>
      </c>
    </row>
    <row r="20" spans="1:11" x14ac:dyDescent="0.3">
      <c r="A20" s="63"/>
      <c r="B20" s="11" t="s">
        <v>96</v>
      </c>
      <c r="C20" s="129" t="s">
        <v>88</v>
      </c>
      <c r="D20" s="63"/>
      <c r="E20" s="9">
        <v>3</v>
      </c>
      <c r="F20" s="9" t="s">
        <v>257</v>
      </c>
      <c r="H20" s="63"/>
      <c r="I20" s="13" t="e">
        <f>VLOOKUP(H20,'GPA lists'!$A$7:$B$24,2,FALSE)*D20</f>
        <v>#N/A</v>
      </c>
    </row>
    <row r="21" spans="1:11" x14ac:dyDescent="0.3">
      <c r="A21" s="63"/>
      <c r="B21" s="11" t="s">
        <v>97</v>
      </c>
      <c r="C21" s="4" t="s">
        <v>70</v>
      </c>
      <c r="D21" s="63"/>
      <c r="E21" s="9">
        <v>3</v>
      </c>
      <c r="F21" s="9" t="s">
        <v>13</v>
      </c>
      <c r="H21" s="63"/>
      <c r="I21" s="13" t="e">
        <f>VLOOKUP(H21,'GPA lists'!$A$7:$B$24,2,FALSE)*D21</f>
        <v>#N/A</v>
      </c>
    </row>
    <row r="22" spans="1:11" x14ac:dyDescent="0.3">
      <c r="A22" s="63"/>
      <c r="B22" s="11" t="s">
        <v>98</v>
      </c>
      <c r="C22" s="129" t="s">
        <v>89</v>
      </c>
      <c r="D22" s="63"/>
      <c r="E22" s="9">
        <v>3</v>
      </c>
      <c r="F22" s="9" t="s">
        <v>13</v>
      </c>
      <c r="H22" s="63"/>
      <c r="I22" s="13" t="e">
        <f>VLOOKUP(H22,'GPA lists'!$A$7:$B$24,2,FALSE)*D22</f>
        <v>#N/A</v>
      </c>
    </row>
    <row r="23" spans="1:11" x14ac:dyDescent="0.3">
      <c r="A23" s="63"/>
      <c r="B23" s="11" t="s">
        <v>94</v>
      </c>
      <c r="C23" s="130" t="s">
        <v>234</v>
      </c>
      <c r="D23" s="63"/>
      <c r="E23" s="9">
        <v>3</v>
      </c>
      <c r="F23" s="9" t="s">
        <v>13</v>
      </c>
      <c r="H23" s="63"/>
      <c r="I23" s="13" t="e">
        <f>VLOOKUP(H23,'GPA lists'!$A$7:$B$24,2,FALSE)*D23</f>
        <v>#N/A</v>
      </c>
    </row>
    <row r="24" spans="1:11" x14ac:dyDescent="0.3">
      <c r="A24" s="63"/>
      <c r="B24" s="11" t="s">
        <v>42</v>
      </c>
      <c r="C24" s="69" t="s">
        <v>60</v>
      </c>
      <c r="D24" s="63"/>
      <c r="E24" s="9">
        <v>3</v>
      </c>
      <c r="F24" s="9" t="s">
        <v>257</v>
      </c>
      <c r="G24" s="78"/>
      <c r="H24" s="63"/>
      <c r="I24" s="13" t="e">
        <f>VLOOKUP(H24,'GPA lists'!$A$7:$B$24,2,FALSE)*D24</f>
        <v>#N/A</v>
      </c>
    </row>
    <row r="25" spans="1:11" x14ac:dyDescent="0.3">
      <c r="A25" s="63"/>
      <c r="B25" s="11" t="s">
        <v>44</v>
      </c>
      <c r="C25" s="4"/>
      <c r="D25" s="63"/>
      <c r="E25" s="9">
        <v>4</v>
      </c>
      <c r="F25" s="9" t="s">
        <v>285</v>
      </c>
      <c r="H25" s="63"/>
      <c r="I25" s="13" t="e">
        <f>VLOOKUP(H25,'GPA lists'!$A$7:$B$24,2,FALSE)*D25</f>
        <v>#N/A</v>
      </c>
    </row>
    <row r="26" spans="1:11" x14ac:dyDescent="0.3">
      <c r="A26" s="63"/>
      <c r="B26" s="61" t="s">
        <v>45</v>
      </c>
      <c r="C26" s="4"/>
      <c r="D26" s="63"/>
      <c r="E26" s="9">
        <v>4</v>
      </c>
      <c r="F26" s="9" t="s">
        <v>285</v>
      </c>
      <c r="H26" s="63"/>
      <c r="I26" s="13" t="e">
        <f>VLOOKUP(H26,'GPA lists'!$A$7:$B$24,2,FALSE)*D26</f>
        <v>#N/A</v>
      </c>
    </row>
    <row r="27" spans="1:11" x14ac:dyDescent="0.3">
      <c r="A27" s="63"/>
      <c r="B27" s="11" t="s">
        <v>43</v>
      </c>
      <c r="C27" s="69" t="s">
        <v>62</v>
      </c>
      <c r="D27" s="63"/>
      <c r="E27" s="9">
        <v>3</v>
      </c>
      <c r="F27" s="9" t="s">
        <v>13</v>
      </c>
      <c r="H27" s="63"/>
      <c r="I27" s="13" t="e">
        <f>VLOOKUP(H27,'GPA lists'!$A$7:$B$24,2,FALSE)*D27</f>
        <v>#N/A</v>
      </c>
    </row>
    <row r="28" spans="1:11" x14ac:dyDescent="0.3">
      <c r="A28" s="63"/>
      <c r="B28" s="61" t="s">
        <v>46</v>
      </c>
      <c r="C28" s="4"/>
      <c r="D28" s="63"/>
      <c r="E28" s="9">
        <v>3</v>
      </c>
      <c r="F28" s="9" t="s">
        <v>285</v>
      </c>
      <c r="H28" s="63"/>
      <c r="I28" s="13" t="e">
        <f>VLOOKUP(H28,'GPA lists'!$A$7:$B$24,2,FALSE)*D28</f>
        <v>#N/A</v>
      </c>
    </row>
    <row r="29" spans="1:11" x14ac:dyDescent="0.3">
      <c r="A29" s="63"/>
      <c r="B29" s="11" t="s">
        <v>206</v>
      </c>
      <c r="C29" s="129" t="s">
        <v>108</v>
      </c>
      <c r="D29" s="63"/>
      <c r="E29" s="9">
        <v>1</v>
      </c>
      <c r="F29" s="122" t="s">
        <v>286</v>
      </c>
    </row>
    <row r="30" spans="1:11" x14ac:dyDescent="0.3">
      <c r="A30" s="63"/>
      <c r="B30" s="11" t="s">
        <v>99</v>
      </c>
      <c r="C30" s="4" t="s">
        <v>337</v>
      </c>
      <c r="D30" s="63"/>
      <c r="E30" s="9">
        <v>3</v>
      </c>
      <c r="F30" s="9" t="s">
        <v>257</v>
      </c>
      <c r="H30" s="63"/>
      <c r="I30" s="13" t="e">
        <f>VLOOKUP(H30,'GPA lists'!$A$7:$B$24,2,FALSE)*D30</f>
        <v>#N/A</v>
      </c>
    </row>
    <row r="31" spans="1:11" x14ac:dyDescent="0.3">
      <c r="A31" s="63"/>
      <c r="B31" s="11" t="s">
        <v>99</v>
      </c>
      <c r="C31" s="4" t="s">
        <v>226</v>
      </c>
      <c r="D31" s="63"/>
      <c r="E31" s="9">
        <v>1</v>
      </c>
      <c r="F31" s="9" t="s">
        <v>257</v>
      </c>
      <c r="H31" s="63"/>
      <c r="I31" s="13" t="e">
        <f>VLOOKUP(H31,'GPA lists'!$A$7:$B$24,2,FALSE)*D31</f>
        <v>#N/A</v>
      </c>
    </row>
    <row r="32" spans="1:11" x14ac:dyDescent="0.3">
      <c r="A32" s="5"/>
      <c r="B32" s="51"/>
      <c r="C32" s="76"/>
      <c r="D32" s="5"/>
      <c r="K32"/>
    </row>
    <row r="33" spans="1:14" ht="15.6" x14ac:dyDescent="0.3">
      <c r="A33" s="150" t="s">
        <v>235</v>
      </c>
      <c r="B33" s="151"/>
      <c r="C33" s="151"/>
      <c r="D33" s="152"/>
      <c r="E33" s="10"/>
      <c r="F33" s="10"/>
      <c r="G33" s="10"/>
      <c r="K33"/>
      <c r="L33"/>
      <c r="M33"/>
      <c r="N33"/>
    </row>
    <row r="34" spans="1:14" ht="15.6" x14ac:dyDescent="0.3">
      <c r="A34" s="113"/>
      <c r="B34" s="111"/>
      <c r="C34" s="111"/>
      <c r="D34" s="112"/>
      <c r="E34" s="10"/>
      <c r="F34" s="10"/>
      <c r="G34" s="10"/>
      <c r="K34"/>
      <c r="L34"/>
      <c r="M34"/>
      <c r="N34"/>
    </row>
    <row r="35" spans="1:14" x14ac:dyDescent="0.3">
      <c r="A35" s="70" t="s">
        <v>38</v>
      </c>
      <c r="B35" s="60" t="s">
        <v>41</v>
      </c>
      <c r="C35" s="60" t="s">
        <v>40</v>
      </c>
      <c r="D35" s="71" t="s">
        <v>267</v>
      </c>
      <c r="E35" s="2" t="s">
        <v>115</v>
      </c>
      <c r="F35" s="2" t="s">
        <v>287</v>
      </c>
      <c r="H35" s="106"/>
      <c r="I35" s="107"/>
      <c r="K35"/>
      <c r="L35"/>
      <c r="M35"/>
      <c r="N35"/>
    </row>
    <row r="36" spans="1:14" x14ac:dyDescent="0.3">
      <c r="A36" s="63"/>
      <c r="B36" s="62" t="s">
        <v>47</v>
      </c>
      <c r="C36" s="4"/>
      <c r="D36" s="63"/>
      <c r="E36" s="9">
        <v>4</v>
      </c>
      <c r="F36" s="9" t="s">
        <v>285</v>
      </c>
      <c r="H36" s="63"/>
      <c r="I36" s="13" t="e">
        <f>VLOOKUP(H36,'GPA lists'!$A$7:$B$24,2,FALSE)*D36</f>
        <v>#N/A</v>
      </c>
      <c r="K36"/>
      <c r="L36"/>
      <c r="M36"/>
      <c r="N36"/>
    </row>
    <row r="37" spans="1:14" x14ac:dyDescent="0.3">
      <c r="A37" s="63"/>
      <c r="B37" s="62" t="s">
        <v>48</v>
      </c>
      <c r="C37" s="4"/>
      <c r="D37" s="63"/>
      <c r="E37" s="84" t="s">
        <v>113</v>
      </c>
      <c r="F37" s="84" t="s">
        <v>13</v>
      </c>
      <c r="H37" s="63"/>
      <c r="I37" s="13" t="e">
        <f>VLOOKUP(H37,'GPA lists'!$A$7:$B$24,2,FALSE)*D37</f>
        <v>#N/A</v>
      </c>
      <c r="K37"/>
      <c r="L37"/>
      <c r="M37"/>
      <c r="N37"/>
    </row>
    <row r="38" spans="1:14" x14ac:dyDescent="0.3">
      <c r="A38" s="63"/>
      <c r="B38" s="62" t="s">
        <v>49</v>
      </c>
      <c r="C38" s="4"/>
      <c r="D38" s="63"/>
      <c r="E38" s="84" t="s">
        <v>113</v>
      </c>
      <c r="F38" s="84" t="s">
        <v>285</v>
      </c>
      <c r="G38" s="78"/>
      <c r="H38" s="63"/>
      <c r="I38" s="13" t="e">
        <f>VLOOKUP(H38,'GPA lists'!$A$7:$B$24,2,FALSE)*D38</f>
        <v>#N/A</v>
      </c>
      <c r="K38"/>
      <c r="L38"/>
      <c r="M38"/>
      <c r="N38"/>
    </row>
    <row r="39" spans="1:14" ht="16.2" x14ac:dyDescent="0.3">
      <c r="A39" s="63"/>
      <c r="B39" s="62" t="s">
        <v>222</v>
      </c>
      <c r="C39" s="4"/>
      <c r="D39" s="63"/>
      <c r="E39" s="84" t="s">
        <v>113</v>
      </c>
      <c r="F39" s="84" t="s">
        <v>285</v>
      </c>
      <c r="G39" s="78"/>
      <c r="H39" s="63"/>
      <c r="I39" s="13" t="e">
        <f>VLOOKUP(H39,'GPA lists'!$A$7:$B$24,2,FALSE)*D39</f>
        <v>#N/A</v>
      </c>
      <c r="K39"/>
      <c r="L39"/>
      <c r="M39"/>
      <c r="N39"/>
    </row>
    <row r="40" spans="1:14" ht="16.2" x14ac:dyDescent="0.3">
      <c r="A40" s="63"/>
      <c r="B40" s="11" t="s">
        <v>223</v>
      </c>
      <c r="C40" s="4"/>
      <c r="D40" s="63"/>
      <c r="E40" s="85" t="s">
        <v>114</v>
      </c>
      <c r="F40" s="85" t="s">
        <v>285</v>
      </c>
      <c r="G40" s="79"/>
      <c r="H40" s="63"/>
      <c r="I40" s="13" t="e">
        <f>VLOOKUP(H40,'GPA lists'!$A$7:$B$24,2,FALSE)*D40</f>
        <v>#N/A</v>
      </c>
      <c r="K40"/>
      <c r="L40"/>
      <c r="M40"/>
      <c r="N40"/>
    </row>
    <row r="41" spans="1:14" x14ac:dyDescent="0.3">
      <c r="A41" s="63"/>
      <c r="B41" s="11" t="s">
        <v>100</v>
      </c>
      <c r="C41" s="4"/>
      <c r="D41" s="63"/>
      <c r="E41" s="85" t="s">
        <v>114</v>
      </c>
      <c r="F41" s="85" t="s">
        <v>285</v>
      </c>
      <c r="G41" s="79"/>
      <c r="H41" s="63"/>
      <c r="I41" s="13" t="e">
        <f>VLOOKUP(H41,'GPA lists'!$A$7:$B$24,2,FALSE)*D41</f>
        <v>#N/A</v>
      </c>
      <c r="K41"/>
      <c r="L41"/>
      <c r="M41"/>
      <c r="N41"/>
    </row>
    <row r="42" spans="1:14" x14ac:dyDescent="0.3">
      <c r="A42" s="63"/>
      <c r="B42" s="11" t="s">
        <v>100</v>
      </c>
      <c r="C42" s="4"/>
      <c r="D42" s="63"/>
      <c r="E42" s="85" t="s">
        <v>114</v>
      </c>
      <c r="F42" s="85" t="s">
        <v>285</v>
      </c>
      <c r="G42" s="79"/>
      <c r="H42" s="63"/>
      <c r="I42" s="13" t="e">
        <f>VLOOKUP(H42,'GPA lists'!$A$7:$B$24,2,FALSE)*D42</f>
        <v>#N/A</v>
      </c>
      <c r="K42"/>
      <c r="L42"/>
      <c r="M42"/>
      <c r="N42"/>
    </row>
    <row r="43" spans="1:14" ht="16.2" x14ac:dyDescent="0.3">
      <c r="A43" s="96" t="s">
        <v>230</v>
      </c>
      <c r="B43" s="93"/>
      <c r="C43" s="94"/>
      <c r="D43" s="92"/>
      <c r="E43" s="95"/>
      <c r="F43" s="95"/>
      <c r="K43"/>
      <c r="L43"/>
      <c r="M43"/>
      <c r="N43"/>
    </row>
    <row r="44" spans="1:14" x14ac:dyDescent="0.3">
      <c r="A44" s="63"/>
      <c r="B44" s="11" t="s">
        <v>116</v>
      </c>
      <c r="C44" s="4"/>
      <c r="D44" s="63"/>
      <c r="E44" s="85" t="s">
        <v>259</v>
      </c>
      <c r="F44" s="85"/>
      <c r="H44" s="63"/>
      <c r="I44" s="13" t="e">
        <f>VLOOKUP(H44,'GPA lists'!$A$7:$B$24,2,FALSE)*D44</f>
        <v>#N/A</v>
      </c>
      <c r="K44"/>
      <c r="L44"/>
      <c r="M44"/>
      <c r="N44"/>
    </row>
    <row r="45" spans="1:14" x14ac:dyDescent="0.3">
      <c r="A45" s="63"/>
      <c r="B45" s="11" t="s">
        <v>92</v>
      </c>
      <c r="C45" s="4"/>
      <c r="D45" s="63"/>
      <c r="E45" s="85" t="s">
        <v>259</v>
      </c>
      <c r="F45" s="85"/>
      <c r="H45" s="63"/>
      <c r="I45" s="13" t="e">
        <f>VLOOKUP(H45,'GPA lists'!$A$7:$B$24,2,FALSE)*D45</f>
        <v>#N/A</v>
      </c>
      <c r="K45"/>
      <c r="L45"/>
      <c r="M45"/>
      <c r="N45"/>
    </row>
    <row r="46" spans="1:14" x14ac:dyDescent="0.3">
      <c r="A46" s="63"/>
      <c r="B46" s="11" t="s">
        <v>92</v>
      </c>
      <c r="C46" s="4"/>
      <c r="D46" s="63"/>
      <c r="E46" s="85" t="s">
        <v>259</v>
      </c>
      <c r="F46" s="85"/>
      <c r="H46" s="63"/>
      <c r="I46" s="13" t="e">
        <f>VLOOKUP(H46,'GPA lists'!$A$7:$B$24,2,FALSE)*D46</f>
        <v>#N/A</v>
      </c>
    </row>
    <row r="47" spans="1:14" x14ac:dyDescent="0.3">
      <c r="A47" s="63"/>
      <c r="B47" s="11" t="s">
        <v>92</v>
      </c>
      <c r="C47" s="4"/>
      <c r="D47" s="63"/>
      <c r="E47" s="85" t="s">
        <v>259</v>
      </c>
      <c r="F47" s="85"/>
      <c r="H47" s="63"/>
      <c r="I47" s="13" t="e">
        <f>VLOOKUP(H47,'GPA lists'!$A$7:$B$24,2,FALSE)*D47</f>
        <v>#N/A</v>
      </c>
      <c r="N47" s="10"/>
    </row>
    <row r="48" spans="1:14" x14ac:dyDescent="0.3">
      <c r="A48" s="63"/>
      <c r="B48" s="11" t="s">
        <v>92</v>
      </c>
      <c r="C48" s="4"/>
      <c r="D48" s="63"/>
      <c r="E48" s="85" t="s">
        <v>259</v>
      </c>
      <c r="F48" s="85"/>
      <c r="H48" s="63"/>
      <c r="I48" s="13" t="e">
        <f>VLOOKUP(H48,'GPA lists'!$A$7:$B$24,2,FALSE)*D48</f>
        <v>#N/A</v>
      </c>
    </row>
    <row r="49" spans="1:10" x14ac:dyDescent="0.3">
      <c r="A49" s="63"/>
      <c r="B49" s="4"/>
      <c r="C49" s="58"/>
      <c r="D49" s="63"/>
      <c r="E49" s="85" t="s">
        <v>259</v>
      </c>
      <c r="F49" s="85"/>
      <c r="H49" s="63"/>
      <c r="I49" s="13" t="e">
        <f>VLOOKUP(H49,'GPA lists'!$A$7:$B$24,2,FALSE)*D49</f>
        <v>#N/A</v>
      </c>
    </row>
    <row r="50" spans="1:10" x14ac:dyDescent="0.3">
      <c r="A50" s="63"/>
      <c r="B50" s="4"/>
      <c r="C50" s="58"/>
      <c r="D50" s="63"/>
      <c r="E50" s="85" t="s">
        <v>259</v>
      </c>
      <c r="F50" s="85"/>
      <c r="H50" s="63"/>
      <c r="I50" s="13" t="e">
        <f>VLOOKUP(H50,'GPA lists'!$A$7:$B$24,2,FALSE)*D50</f>
        <v>#N/A</v>
      </c>
    </row>
    <row r="51" spans="1:10" ht="15" thickBot="1" x14ac:dyDescent="0.35">
      <c r="H51" s="52"/>
    </row>
    <row r="52" spans="1:10" ht="15" thickBot="1" x14ac:dyDescent="0.35">
      <c r="C52" s="20" t="s">
        <v>52</v>
      </c>
      <c r="D52" s="14">
        <f>SUM(D17:D31,D36:D50)</f>
        <v>0</v>
      </c>
      <c r="I52" s="104" t="e">
        <f>(SUMIF(I17:I50,"&gt;-1"))/D52</f>
        <v>#DIV/0!</v>
      </c>
      <c r="J52" s="105" t="s">
        <v>258</v>
      </c>
    </row>
    <row r="53" spans="1:10" x14ac:dyDescent="0.3">
      <c r="C53" s="26" t="s">
        <v>272</v>
      </c>
    </row>
    <row r="55" spans="1:10" ht="16.2" x14ac:dyDescent="0.3">
      <c r="B55" s="10" t="s">
        <v>224</v>
      </c>
    </row>
    <row r="56" spans="1:10" x14ac:dyDescent="0.3">
      <c r="B56" s="2" t="s">
        <v>225</v>
      </c>
    </row>
    <row r="57" spans="1:10" ht="16.2" x14ac:dyDescent="0.3">
      <c r="B57" s="10" t="s">
        <v>231</v>
      </c>
    </row>
    <row r="58" spans="1:10" x14ac:dyDescent="0.3">
      <c r="B58" s="123" t="s">
        <v>232</v>
      </c>
    </row>
    <row r="59" spans="1:10" x14ac:dyDescent="0.3">
      <c r="B59" s="2" t="s">
        <v>233</v>
      </c>
    </row>
    <row r="60" spans="1:10" ht="16.2" x14ac:dyDescent="0.3">
      <c r="B60" s="97" t="s">
        <v>229</v>
      </c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</sheetData>
  <sheetProtection sheet="1" objects="1" scenarios="1"/>
  <mergeCells count="3">
    <mergeCell ref="A3:G3"/>
    <mergeCell ref="A14:D14"/>
    <mergeCell ref="A33:D33"/>
  </mergeCells>
  <dataValidations disablePrompts="1" count="12">
    <dataValidation type="list" allowBlank="1" sqref="C25">
      <formula1>calculus</formula1>
    </dataValidation>
    <dataValidation type="list" allowBlank="1" sqref="C26">
      <formula1>statistics</formula1>
    </dataValidation>
    <dataValidation type="list" allowBlank="1" sqref="C36">
      <formula1>calc2</formula1>
    </dataValidation>
    <dataValidation type="list" allowBlank="1" sqref="C38">
      <formula1>biophys1</formula1>
    </dataValidation>
    <dataValidation type="list" allowBlank="1" sqref="C39">
      <formula1>biophys2</formula1>
    </dataValidation>
    <dataValidation allowBlank="1" showInputMessage="1" sqref="C23:C24"/>
    <dataValidation type="list" allowBlank="1" sqref="C28">
      <formula1>politicalsci</formula1>
    </dataValidation>
    <dataValidation type="list" allowBlank="1" showInputMessage="1" sqref="C37">
      <formula1>chem2</formula1>
    </dataValidation>
    <dataValidation type="list" allowBlank="1" showInputMessage="1" sqref="C40:C43">
      <formula1>labexp</formula1>
    </dataValidation>
    <dataValidation type="list" allowBlank="1" showInputMessage="1" sqref="C44:C48">
      <formula1>Major_Electives</formula1>
    </dataValidation>
    <dataValidation type="list" allowBlank="1" showInputMessage="1" showErrorMessage="1" sqref="H44:H50 H35:H42 H17:H28 H30:H31">
      <formula1>LetterGrade</formula1>
    </dataValidation>
    <dataValidation type="list" allowBlank="1" showInputMessage="1" showErrorMessage="1" sqref="D36:D42 D44:D50 D17:D31">
      <formula1>Credits</formula1>
    </dataValidation>
  </dataValidations>
  <printOptions horizontalCentered="1"/>
  <pageMargins left="0.75" right="0.75" top="0.75" bottom="0.75" header="0.3" footer="0.3"/>
  <pageSetup scale="6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opLeftCell="A19" zoomScaleNormal="100" workbookViewId="0">
      <selection activeCell="B1" sqref="B1"/>
    </sheetView>
  </sheetViews>
  <sheetFormatPr defaultColWidth="9.33203125" defaultRowHeight="14.4" x14ac:dyDescent="0.3"/>
  <cols>
    <col min="1" max="1" width="10.33203125" style="2" customWidth="1"/>
    <col min="2" max="2" width="19.6640625" style="2" customWidth="1"/>
    <col min="3" max="3" width="54.5546875" style="2" customWidth="1"/>
    <col min="4" max="4" width="9.33203125" style="2"/>
    <col min="5" max="6" width="4" style="2" customWidth="1"/>
    <col min="7" max="7" width="6.109375" style="2" customWidth="1"/>
    <col min="8" max="16384" width="9.33203125" style="2"/>
  </cols>
  <sheetData>
    <row r="1" spans="1:16" x14ac:dyDescent="0.3">
      <c r="A1" s="81" t="s">
        <v>7</v>
      </c>
      <c r="B1" s="91"/>
    </row>
    <row r="2" spans="1:16" x14ac:dyDescent="0.3">
      <c r="A2" s="81"/>
      <c r="B2" s="91"/>
    </row>
    <row r="3" spans="1:16" ht="21" x14ac:dyDescent="0.4">
      <c r="A3" s="153" t="s">
        <v>342</v>
      </c>
      <c r="B3" s="154"/>
      <c r="C3" s="154"/>
      <c r="D3" s="154"/>
      <c r="E3" s="154"/>
      <c r="F3" s="154"/>
      <c r="G3" s="154"/>
    </row>
    <row r="4" spans="1:16" x14ac:dyDescent="0.3">
      <c r="A4" s="10"/>
      <c r="B4" s="137" t="s">
        <v>378</v>
      </c>
      <c r="C4" s="10"/>
      <c r="D4" s="10"/>
    </row>
    <row r="5" spans="1:16" x14ac:dyDescent="0.3">
      <c r="A5" s="59" t="s">
        <v>56</v>
      </c>
      <c r="B5" s="10"/>
      <c r="C5" s="10"/>
      <c r="D5" s="10"/>
    </row>
    <row r="6" spans="1:16" x14ac:dyDescent="0.3">
      <c r="A6" s="59" t="s">
        <v>51</v>
      </c>
      <c r="B6" s="10"/>
      <c r="C6" s="10"/>
      <c r="D6" s="10"/>
    </row>
    <row r="7" spans="1:16" x14ac:dyDescent="0.3">
      <c r="A7" s="59" t="s">
        <v>57</v>
      </c>
      <c r="B7" s="10"/>
      <c r="C7" s="10"/>
      <c r="D7" s="10"/>
    </row>
    <row r="8" spans="1:16" x14ac:dyDescent="0.3">
      <c r="A8" s="59" t="s">
        <v>39</v>
      </c>
      <c r="B8" s="10"/>
      <c r="C8" s="10"/>
      <c r="D8" s="10"/>
    </row>
    <row r="9" spans="1:16" x14ac:dyDescent="0.3">
      <c r="A9" s="59" t="s">
        <v>202</v>
      </c>
      <c r="B9" s="10"/>
      <c r="C9" s="10"/>
      <c r="D9" s="10"/>
    </row>
    <row r="10" spans="1:16" x14ac:dyDescent="0.3">
      <c r="A10" s="59" t="s">
        <v>268</v>
      </c>
      <c r="B10" s="10"/>
      <c r="C10" s="10"/>
      <c r="D10" s="10"/>
    </row>
    <row r="11" spans="1:16" x14ac:dyDescent="0.3">
      <c r="A11" s="2" t="s">
        <v>205</v>
      </c>
      <c r="B11" s="10"/>
      <c r="C11" s="10"/>
      <c r="D11" s="10"/>
    </row>
    <row r="12" spans="1:16" x14ac:dyDescent="0.3">
      <c r="A12" s="59" t="s">
        <v>269</v>
      </c>
      <c r="B12" s="10"/>
      <c r="C12" s="10"/>
      <c r="D12" s="10"/>
    </row>
    <row r="13" spans="1:16" x14ac:dyDescent="0.3">
      <c r="B13" s="10"/>
      <c r="C13" s="10"/>
      <c r="D13" s="10"/>
      <c r="H13" s="100" t="s">
        <v>236</v>
      </c>
    </row>
    <row r="14" spans="1:16" ht="18" x14ac:dyDescent="0.35">
      <c r="A14" s="147" t="s">
        <v>184</v>
      </c>
      <c r="B14" s="151"/>
      <c r="C14" s="151"/>
      <c r="D14" s="152"/>
      <c r="H14" s="17" t="s">
        <v>238</v>
      </c>
      <c r="I14" s="17" t="s">
        <v>237</v>
      </c>
      <c r="J14" s="10"/>
      <c r="K14" s="10"/>
    </row>
    <row r="15" spans="1:16" ht="15" customHeight="1" x14ac:dyDescent="0.35">
      <c r="A15" s="72"/>
      <c r="B15" s="73"/>
      <c r="C15" s="74"/>
      <c r="D15" s="75"/>
      <c r="H15" s="101" t="s">
        <v>237</v>
      </c>
      <c r="I15" s="17" t="s">
        <v>239</v>
      </c>
      <c r="J15" s="10"/>
      <c r="K15" s="10"/>
      <c r="L15"/>
      <c r="M15"/>
      <c r="N15"/>
      <c r="O15"/>
      <c r="P15"/>
    </row>
    <row r="16" spans="1:16" x14ac:dyDescent="0.3">
      <c r="A16" s="70" t="s">
        <v>38</v>
      </c>
      <c r="B16" s="60" t="s">
        <v>41</v>
      </c>
      <c r="C16" s="60" t="s">
        <v>40</v>
      </c>
      <c r="D16" s="71" t="s">
        <v>267</v>
      </c>
      <c r="E16" s="2" t="s">
        <v>115</v>
      </c>
      <c r="F16" s="2" t="s">
        <v>287</v>
      </c>
      <c r="H16" s="101" t="s">
        <v>360</v>
      </c>
      <c r="I16" s="101" t="s">
        <v>240</v>
      </c>
      <c r="J16" s="10"/>
      <c r="K16" s="10"/>
      <c r="L16"/>
      <c r="M16"/>
      <c r="N16"/>
      <c r="O16"/>
      <c r="P16"/>
    </row>
    <row r="17" spans="1:16" x14ac:dyDescent="0.3">
      <c r="A17" s="63"/>
      <c r="B17" s="11" t="s">
        <v>207</v>
      </c>
      <c r="C17" s="4" t="s">
        <v>326</v>
      </c>
      <c r="D17" s="63"/>
      <c r="E17" s="9">
        <v>3</v>
      </c>
      <c r="F17" s="9" t="s">
        <v>257</v>
      </c>
      <c r="H17" s="63"/>
      <c r="I17" s="13" t="e">
        <f>VLOOKUP(H17,'GPA lists'!$A$7:$B$24,2,FALSE)*D17</f>
        <v>#N/A</v>
      </c>
      <c r="J17" s="2" t="s">
        <v>305</v>
      </c>
      <c r="L17"/>
      <c r="M17"/>
      <c r="N17"/>
      <c r="O17"/>
      <c r="P17"/>
    </row>
    <row r="18" spans="1:16" x14ac:dyDescent="0.3">
      <c r="A18" s="63"/>
      <c r="B18" s="11" t="s">
        <v>106</v>
      </c>
      <c r="C18" s="4" t="s">
        <v>63</v>
      </c>
      <c r="D18" s="63"/>
      <c r="E18" s="9">
        <v>3</v>
      </c>
      <c r="F18" s="9" t="s">
        <v>13</v>
      </c>
      <c r="H18" s="63"/>
      <c r="I18" s="13" t="e">
        <f>VLOOKUP(H18,'GPA lists'!$A$7:$B$24,2,FALSE)*D18</f>
        <v>#N/A</v>
      </c>
      <c r="J18" s="2" t="s">
        <v>358</v>
      </c>
      <c r="L18"/>
      <c r="M18"/>
      <c r="N18"/>
      <c r="O18"/>
      <c r="P18"/>
    </row>
    <row r="19" spans="1:16" x14ac:dyDescent="0.3">
      <c r="A19" s="63"/>
      <c r="B19" s="11" t="s">
        <v>95</v>
      </c>
      <c r="C19" s="128" t="s">
        <v>75</v>
      </c>
      <c r="D19" s="63"/>
      <c r="E19" s="9">
        <v>3</v>
      </c>
      <c r="F19" s="9" t="s">
        <v>285</v>
      </c>
      <c r="H19" s="63"/>
      <c r="I19" s="13" t="e">
        <f>VLOOKUP(H19,'GPA lists'!$A$7:$B$24,2,FALSE)*D19</f>
        <v>#N/A</v>
      </c>
      <c r="J19" s="2" t="s">
        <v>359</v>
      </c>
      <c r="L19"/>
      <c r="M19"/>
      <c r="N19"/>
      <c r="O19"/>
      <c r="P19"/>
    </row>
    <row r="20" spans="1:16" x14ac:dyDescent="0.3">
      <c r="A20" s="63"/>
      <c r="B20" s="11" t="s">
        <v>96</v>
      </c>
      <c r="C20" s="129" t="s">
        <v>88</v>
      </c>
      <c r="D20" s="63"/>
      <c r="E20" s="9">
        <v>3</v>
      </c>
      <c r="F20" s="9" t="s">
        <v>257</v>
      </c>
      <c r="H20" s="63"/>
      <c r="I20" s="13" t="e">
        <f>VLOOKUP(H20,'GPA lists'!$A$7:$B$24,2,FALSE)*D20</f>
        <v>#N/A</v>
      </c>
      <c r="L20"/>
      <c r="M20"/>
      <c r="N20"/>
      <c r="O20"/>
      <c r="P20"/>
    </row>
    <row r="21" spans="1:16" x14ac:dyDescent="0.3">
      <c r="A21" s="63"/>
      <c r="B21" s="11" t="s">
        <v>97</v>
      </c>
      <c r="C21" s="4" t="s">
        <v>70</v>
      </c>
      <c r="D21" s="63"/>
      <c r="E21" s="9">
        <v>3</v>
      </c>
      <c r="F21" s="9" t="s">
        <v>13</v>
      </c>
      <c r="H21" s="63"/>
      <c r="I21" s="13" t="e">
        <f>VLOOKUP(H21,'GPA lists'!$A$7:$B$24,2,FALSE)*D21</f>
        <v>#N/A</v>
      </c>
      <c r="L21"/>
      <c r="M21"/>
      <c r="N21"/>
      <c r="O21"/>
      <c r="P21"/>
    </row>
    <row r="22" spans="1:16" x14ac:dyDescent="0.3">
      <c r="A22" s="63"/>
      <c r="B22" s="11" t="s">
        <v>98</v>
      </c>
      <c r="C22" s="129" t="s">
        <v>89</v>
      </c>
      <c r="D22" s="63"/>
      <c r="E22" s="9">
        <v>3</v>
      </c>
      <c r="F22" s="9" t="s">
        <v>13</v>
      </c>
      <c r="H22" s="63"/>
      <c r="I22" s="13" t="e">
        <f>VLOOKUP(H22,'GPA lists'!$A$7:$B$24,2,FALSE)*D22</f>
        <v>#N/A</v>
      </c>
      <c r="L22"/>
      <c r="M22"/>
      <c r="N22"/>
      <c r="O22"/>
      <c r="P22"/>
    </row>
    <row r="23" spans="1:16" x14ac:dyDescent="0.3">
      <c r="A23" s="63"/>
      <c r="B23" s="11" t="s">
        <v>94</v>
      </c>
      <c r="C23" s="130" t="s">
        <v>234</v>
      </c>
      <c r="D23" s="63"/>
      <c r="E23" s="9">
        <v>3</v>
      </c>
      <c r="F23" s="9" t="s">
        <v>13</v>
      </c>
      <c r="H23" s="63"/>
      <c r="I23" s="13" t="e">
        <f>VLOOKUP(H23,'GPA lists'!$A$7:$B$24,2,FALSE)*D23</f>
        <v>#N/A</v>
      </c>
      <c r="L23"/>
      <c r="M23"/>
      <c r="N23"/>
      <c r="O23"/>
      <c r="P23"/>
    </row>
    <row r="24" spans="1:16" x14ac:dyDescent="0.3">
      <c r="A24" s="63"/>
      <c r="B24" s="11" t="s">
        <v>42</v>
      </c>
      <c r="C24" s="69" t="s">
        <v>60</v>
      </c>
      <c r="D24" s="63"/>
      <c r="E24" s="9">
        <v>3</v>
      </c>
      <c r="F24" s="9" t="s">
        <v>257</v>
      </c>
      <c r="G24" s="78"/>
      <c r="H24" s="63"/>
      <c r="I24" s="13" t="e">
        <f>VLOOKUP(H24,'GPA lists'!$A$7:$B$24,2,FALSE)*D24</f>
        <v>#N/A</v>
      </c>
      <c r="L24"/>
      <c r="M24"/>
      <c r="N24"/>
      <c r="O24"/>
      <c r="P24"/>
    </row>
    <row r="25" spans="1:16" x14ac:dyDescent="0.3">
      <c r="A25" s="63"/>
      <c r="B25" s="11" t="s">
        <v>44</v>
      </c>
      <c r="C25" s="4"/>
      <c r="D25" s="63"/>
      <c r="E25" s="9">
        <v>4</v>
      </c>
      <c r="F25" s="9" t="s">
        <v>285</v>
      </c>
      <c r="H25" s="63"/>
      <c r="I25" s="13" t="e">
        <f>VLOOKUP(H25,'GPA lists'!$A$7:$B$24,2,FALSE)*D25</f>
        <v>#N/A</v>
      </c>
      <c r="L25"/>
      <c r="M25"/>
      <c r="N25"/>
      <c r="O25"/>
      <c r="P25"/>
    </row>
    <row r="26" spans="1:16" x14ac:dyDescent="0.3">
      <c r="A26" s="63"/>
      <c r="B26" s="61" t="s">
        <v>45</v>
      </c>
      <c r="C26" s="4"/>
      <c r="D26" s="63"/>
      <c r="E26" s="9">
        <v>4</v>
      </c>
      <c r="F26" s="9" t="s">
        <v>285</v>
      </c>
      <c r="H26" s="63"/>
      <c r="I26" s="13" t="e">
        <f>VLOOKUP(H26,'GPA lists'!$A$7:$B$24,2,FALSE)*D26</f>
        <v>#N/A</v>
      </c>
      <c r="L26"/>
      <c r="M26"/>
      <c r="N26"/>
      <c r="O26"/>
      <c r="P26"/>
    </row>
    <row r="27" spans="1:16" x14ac:dyDescent="0.3">
      <c r="A27" s="63"/>
      <c r="B27" s="11" t="s">
        <v>43</v>
      </c>
      <c r="C27" s="69" t="s">
        <v>62</v>
      </c>
      <c r="D27" s="63"/>
      <c r="E27" s="9">
        <v>3</v>
      </c>
      <c r="F27" s="9" t="s">
        <v>13</v>
      </c>
      <c r="H27" s="63"/>
      <c r="I27" s="13" t="e">
        <f>VLOOKUP(H27,'GPA lists'!$A$7:$B$24,2,FALSE)*D27</f>
        <v>#N/A</v>
      </c>
      <c r="L27"/>
      <c r="M27"/>
      <c r="N27"/>
      <c r="O27"/>
      <c r="P27"/>
    </row>
    <row r="28" spans="1:16" x14ac:dyDescent="0.3">
      <c r="A28" s="63"/>
      <c r="B28" s="61" t="s">
        <v>46</v>
      </c>
      <c r="C28" s="4"/>
      <c r="D28" s="63"/>
      <c r="E28" s="9">
        <v>3</v>
      </c>
      <c r="F28" s="9" t="s">
        <v>285</v>
      </c>
      <c r="H28" s="63"/>
      <c r="I28" s="13" t="e">
        <f>VLOOKUP(H28,'GPA lists'!$A$7:$B$24,2,FALSE)*D28</f>
        <v>#N/A</v>
      </c>
      <c r="L28"/>
      <c r="M28"/>
      <c r="N28"/>
      <c r="O28"/>
      <c r="P28"/>
    </row>
    <row r="29" spans="1:16" x14ac:dyDescent="0.3">
      <c r="A29" s="63"/>
      <c r="B29" s="11" t="s">
        <v>206</v>
      </c>
      <c r="C29" s="129" t="s">
        <v>108</v>
      </c>
      <c r="D29" s="63"/>
      <c r="E29" s="9">
        <v>1</v>
      </c>
      <c r="F29" s="122" t="s">
        <v>286</v>
      </c>
      <c r="L29"/>
      <c r="M29"/>
      <c r="N29"/>
      <c r="O29"/>
      <c r="P29"/>
    </row>
    <row r="30" spans="1:16" x14ac:dyDescent="0.3">
      <c r="A30" s="63"/>
      <c r="B30" s="11" t="s">
        <v>99</v>
      </c>
      <c r="C30" s="4" t="s">
        <v>337</v>
      </c>
      <c r="D30" s="63"/>
      <c r="E30" s="9">
        <v>3</v>
      </c>
      <c r="F30" s="9" t="s">
        <v>257</v>
      </c>
      <c r="H30" s="63"/>
      <c r="I30" s="13" t="e">
        <f>VLOOKUP(H30,'GPA lists'!$A$7:$B$24,2,FALSE)*D30</f>
        <v>#N/A</v>
      </c>
      <c r="L30"/>
      <c r="M30"/>
      <c r="N30"/>
      <c r="O30"/>
      <c r="P30"/>
    </row>
    <row r="31" spans="1:16" x14ac:dyDescent="0.3">
      <c r="A31" s="63"/>
      <c r="B31" s="11" t="s">
        <v>99</v>
      </c>
      <c r="C31" s="4" t="s">
        <v>226</v>
      </c>
      <c r="D31" s="63"/>
      <c r="E31" s="9">
        <v>1</v>
      </c>
      <c r="F31" s="9" t="s">
        <v>257</v>
      </c>
      <c r="H31" s="63"/>
      <c r="I31" s="13" t="e">
        <f>VLOOKUP(H31,'GPA lists'!$A$7:$B$24,2,FALSE)*D31</f>
        <v>#N/A</v>
      </c>
      <c r="L31"/>
      <c r="M31"/>
      <c r="N31"/>
      <c r="O31"/>
      <c r="P31"/>
    </row>
    <row r="32" spans="1:16" x14ac:dyDescent="0.3">
      <c r="G32" s="10"/>
      <c r="K32"/>
      <c r="L32"/>
      <c r="M32"/>
      <c r="N32"/>
      <c r="O32"/>
      <c r="P32"/>
    </row>
    <row r="33" spans="1:16" ht="15.6" x14ac:dyDescent="0.3">
      <c r="A33" s="150" t="s">
        <v>262</v>
      </c>
      <c r="B33" s="151"/>
      <c r="C33" s="151"/>
      <c r="D33" s="152"/>
      <c r="G33" s="10"/>
      <c r="K33"/>
      <c r="L33"/>
      <c r="M33"/>
      <c r="N33"/>
      <c r="O33"/>
      <c r="P33"/>
    </row>
    <row r="34" spans="1:16" ht="15.6" x14ac:dyDescent="0.3">
      <c r="A34" s="113"/>
      <c r="B34" s="111"/>
      <c r="C34" s="111"/>
      <c r="D34" s="112"/>
      <c r="G34" s="10"/>
      <c r="K34"/>
      <c r="L34"/>
      <c r="M34"/>
      <c r="N34"/>
      <c r="O34"/>
      <c r="P34"/>
    </row>
    <row r="35" spans="1:16" x14ac:dyDescent="0.3">
      <c r="A35" s="70" t="s">
        <v>38</v>
      </c>
      <c r="B35" s="60" t="s">
        <v>41</v>
      </c>
      <c r="C35" s="60" t="s">
        <v>40</v>
      </c>
      <c r="D35" s="71" t="s">
        <v>267</v>
      </c>
      <c r="E35" s="2" t="s">
        <v>115</v>
      </c>
      <c r="F35" s="2" t="s">
        <v>287</v>
      </c>
      <c r="H35" s="106"/>
      <c r="I35" s="107"/>
      <c r="K35"/>
      <c r="L35"/>
      <c r="M35"/>
      <c r="N35"/>
    </row>
    <row r="36" spans="1:16" x14ac:dyDescent="0.3">
      <c r="A36" s="63"/>
      <c r="B36" s="11" t="s">
        <v>43</v>
      </c>
      <c r="C36" s="28" t="s">
        <v>91</v>
      </c>
      <c r="D36" s="63"/>
      <c r="E36" s="9">
        <v>3</v>
      </c>
      <c r="F36" s="9" t="s">
        <v>257</v>
      </c>
      <c r="H36" s="63"/>
      <c r="I36" s="13" t="e">
        <f>VLOOKUP(H36,'GPA lists'!$A$7:$B$24,2,FALSE)*D36</f>
        <v>#N/A</v>
      </c>
      <c r="K36"/>
      <c r="L36"/>
      <c r="M36"/>
      <c r="N36"/>
    </row>
    <row r="37" spans="1:16" x14ac:dyDescent="0.3">
      <c r="A37" s="63"/>
      <c r="B37" s="11" t="s">
        <v>102</v>
      </c>
      <c r="C37" s="129"/>
      <c r="D37" s="63"/>
      <c r="E37" s="9">
        <v>4</v>
      </c>
      <c r="F37" s="9" t="s">
        <v>257</v>
      </c>
      <c r="H37" s="63"/>
      <c r="I37" s="13" t="e">
        <f>VLOOKUP(H37,'GPA lists'!$A$7:$B$24,2,FALSE)*D37</f>
        <v>#N/A</v>
      </c>
      <c r="K37"/>
      <c r="L37"/>
      <c r="M37"/>
      <c r="N37"/>
    </row>
    <row r="38" spans="1:16" x14ac:dyDescent="0.3">
      <c r="A38" s="63"/>
      <c r="B38" s="11" t="s">
        <v>316</v>
      </c>
      <c r="C38" s="4"/>
      <c r="D38" s="63"/>
      <c r="E38" s="9">
        <v>3</v>
      </c>
      <c r="F38" s="9" t="s">
        <v>13</v>
      </c>
      <c r="G38" s="78"/>
      <c r="H38" s="63"/>
      <c r="I38" s="13" t="e">
        <f>VLOOKUP(H38,'GPA lists'!$A$7:$B$24,2,FALSE)*D38</f>
        <v>#N/A</v>
      </c>
      <c r="K38"/>
      <c r="L38"/>
      <c r="M38"/>
      <c r="N38"/>
    </row>
    <row r="39" spans="1:16" ht="16.2" x14ac:dyDescent="0.3">
      <c r="A39" s="96" t="s">
        <v>260</v>
      </c>
      <c r="B39" s="93"/>
      <c r="C39" s="98"/>
      <c r="D39" s="92"/>
      <c r="E39" s="9"/>
      <c r="F39" s="9"/>
      <c r="G39" s="78"/>
      <c r="H39"/>
      <c r="I39"/>
      <c r="K39"/>
      <c r="L39"/>
      <c r="M39"/>
      <c r="N39"/>
    </row>
    <row r="40" spans="1:16" x14ac:dyDescent="0.3">
      <c r="A40" s="63"/>
      <c r="B40" s="11" t="s">
        <v>116</v>
      </c>
      <c r="C40" s="4"/>
      <c r="D40" s="63"/>
      <c r="E40" s="85" t="s">
        <v>259</v>
      </c>
      <c r="F40" s="85"/>
      <c r="G40" s="79"/>
      <c r="H40" s="63"/>
      <c r="I40" s="13" t="e">
        <f>VLOOKUP(H40,'GPA lists'!$A$7:$B$24,2,FALSE)*D40</f>
        <v>#N/A</v>
      </c>
      <c r="K40"/>
      <c r="L40"/>
      <c r="M40"/>
      <c r="N40"/>
    </row>
    <row r="41" spans="1:16" x14ac:dyDescent="0.3">
      <c r="A41" s="63"/>
      <c r="B41" s="11" t="s">
        <v>92</v>
      </c>
      <c r="C41" s="4"/>
      <c r="D41" s="63"/>
      <c r="E41" s="85" t="s">
        <v>259</v>
      </c>
      <c r="F41" s="85"/>
      <c r="G41" s="79"/>
      <c r="H41" s="63"/>
      <c r="I41" s="13" t="e">
        <f>VLOOKUP(H41,'GPA lists'!$A$7:$B$24,2,FALSE)*D41</f>
        <v>#N/A</v>
      </c>
      <c r="K41"/>
      <c r="L41"/>
      <c r="M41"/>
      <c r="N41"/>
    </row>
    <row r="42" spans="1:16" x14ac:dyDescent="0.3">
      <c r="A42" s="63"/>
      <c r="B42" s="11" t="s">
        <v>92</v>
      </c>
      <c r="C42" s="4"/>
      <c r="D42" s="63"/>
      <c r="E42" s="85" t="s">
        <v>259</v>
      </c>
      <c r="F42" s="85"/>
      <c r="G42" s="79"/>
      <c r="H42" s="63"/>
      <c r="I42" s="13" t="e">
        <f>VLOOKUP(H42,'GPA lists'!$A$7:$B$24,2,FALSE)*D42</f>
        <v>#N/A</v>
      </c>
      <c r="K42"/>
      <c r="L42"/>
      <c r="M42"/>
      <c r="N42"/>
    </row>
    <row r="43" spans="1:16" x14ac:dyDescent="0.3">
      <c r="A43" s="63"/>
      <c r="B43" s="11" t="s">
        <v>92</v>
      </c>
      <c r="C43" s="4"/>
      <c r="D43" s="63"/>
      <c r="E43" s="85" t="s">
        <v>259</v>
      </c>
      <c r="F43" s="85"/>
      <c r="H43" s="63"/>
      <c r="I43" s="13" t="e">
        <f>VLOOKUP(H43,'GPA lists'!$A$7:$B$24,2,FALSE)*D43</f>
        <v>#N/A</v>
      </c>
      <c r="K43"/>
      <c r="L43"/>
      <c r="M43"/>
      <c r="N43"/>
    </row>
    <row r="44" spans="1:16" x14ac:dyDescent="0.3">
      <c r="A44" s="63"/>
      <c r="B44" s="4"/>
      <c r="C44" s="4"/>
      <c r="D44" s="63"/>
      <c r="E44" s="85" t="s">
        <v>259</v>
      </c>
      <c r="F44" s="85"/>
      <c r="H44" s="63"/>
      <c r="I44" s="13" t="e">
        <f>VLOOKUP(H44,'GPA lists'!$A$7:$B$24,2,FALSE)*D44</f>
        <v>#N/A</v>
      </c>
      <c r="K44"/>
      <c r="L44"/>
      <c r="M44"/>
      <c r="N44"/>
    </row>
    <row r="45" spans="1:16" x14ac:dyDescent="0.3">
      <c r="A45" s="63"/>
      <c r="B45" s="4"/>
      <c r="C45" s="4"/>
      <c r="D45" s="63"/>
      <c r="E45" s="85" t="s">
        <v>259</v>
      </c>
      <c r="F45" s="85"/>
      <c r="H45" s="63"/>
      <c r="I45" s="13" t="e">
        <f>VLOOKUP(H45,'GPA lists'!$A$7:$B$24,2,FALSE)*D45</f>
        <v>#N/A</v>
      </c>
      <c r="K45"/>
      <c r="L45"/>
      <c r="M45"/>
      <c r="N45"/>
    </row>
    <row r="46" spans="1:16" ht="15" thickBot="1" x14ac:dyDescent="0.35"/>
    <row r="47" spans="1:16" ht="15" thickBot="1" x14ac:dyDescent="0.35">
      <c r="C47" s="20" t="s">
        <v>182</v>
      </c>
      <c r="D47" s="14">
        <f>SUM(D17:D31,D36:D45)</f>
        <v>0</v>
      </c>
      <c r="H47" s="52"/>
      <c r="I47" s="104" t="e">
        <f>(SUMIF(I12:I45,"&gt;-1"))/D47</f>
        <v>#DIV/0!</v>
      </c>
      <c r="J47" s="105" t="s">
        <v>258</v>
      </c>
      <c r="N47" s="10"/>
    </row>
    <row r="48" spans="1:16" x14ac:dyDescent="0.3">
      <c r="C48" s="26" t="s">
        <v>273</v>
      </c>
    </row>
    <row r="50" spans="2:3" ht="16.2" x14ac:dyDescent="0.3">
      <c r="B50" s="97" t="s">
        <v>261</v>
      </c>
    </row>
    <row r="58" spans="2:3" x14ac:dyDescent="0.3">
      <c r="C58" s="99"/>
    </row>
    <row r="59" spans="2:3" x14ac:dyDescent="0.3">
      <c r="C59" s="99"/>
    </row>
    <row r="60" spans="2:3" x14ac:dyDescent="0.3">
      <c r="C60" s="99"/>
    </row>
    <row r="61" spans="2:3" x14ac:dyDescent="0.3">
      <c r="C61" s="99"/>
    </row>
    <row r="62" spans="2:3" x14ac:dyDescent="0.3">
      <c r="C62" s="99"/>
    </row>
    <row r="63" spans="2:3" x14ac:dyDescent="0.3">
      <c r="C63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</sheetData>
  <sheetProtection sheet="1" objects="1" scenarios="1"/>
  <mergeCells count="3">
    <mergeCell ref="A3:G3"/>
    <mergeCell ref="A14:D14"/>
    <mergeCell ref="A33:D33"/>
  </mergeCells>
  <dataValidations count="9">
    <dataValidation type="list" allowBlank="1" showInputMessage="1" sqref="C40:C43">
      <formula1>Major_Electives</formula1>
    </dataValidation>
    <dataValidation type="list" allowBlank="1" sqref="C28">
      <formula1>politicalsci</formula1>
    </dataValidation>
    <dataValidation allowBlank="1" showInputMessage="1" sqref="C23:C24"/>
    <dataValidation type="list" allowBlank="1" sqref="C26">
      <formula1>statistics</formula1>
    </dataValidation>
    <dataValidation type="list" allowBlank="1" sqref="C25">
      <formula1>calculus</formula1>
    </dataValidation>
    <dataValidation type="list" allowBlank="1" showInputMessage="1" showErrorMessage="1" sqref="H17:H28 H35:H38 H40:H45 H30:H31">
      <formula1>LetterGrade</formula1>
    </dataValidation>
    <dataValidation type="list" allowBlank="1" showInputMessage="1" showErrorMessage="1" sqref="D36:D38 D40:D45 D17:D31">
      <formula1>Credits</formula1>
    </dataValidation>
    <dataValidation type="list" allowBlank="1" showInputMessage="1" showErrorMessage="1" sqref="C38">
      <formula1>research_methods</formula1>
    </dataValidation>
    <dataValidation type="list" allowBlank="1" showInputMessage="1" showErrorMessage="1" sqref="C37">
      <formula1>env_humanities</formula1>
    </dataValidation>
  </dataValidations>
  <printOptions horizontalCentered="1"/>
  <pageMargins left="0.75" right="0.75" top="0.75" bottom="0.75" header="0.3" footer="0.3"/>
  <pageSetup scale="6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2"/>
  <sheetViews>
    <sheetView zoomScaleNormal="100" workbookViewId="0">
      <selection activeCell="B1" sqref="B1"/>
    </sheetView>
  </sheetViews>
  <sheetFormatPr defaultColWidth="9.33203125" defaultRowHeight="14.4" x14ac:dyDescent="0.3"/>
  <cols>
    <col min="1" max="1" width="9.6640625" style="2" customWidth="1"/>
    <col min="2" max="2" width="17.33203125" style="2" customWidth="1"/>
    <col min="3" max="3" width="52.44140625" style="2" customWidth="1"/>
    <col min="4" max="4" width="10.33203125" style="2" customWidth="1"/>
    <col min="5" max="5" width="4.33203125" style="2" customWidth="1"/>
    <col min="6" max="16384" width="9.33203125" style="2"/>
  </cols>
  <sheetData>
    <row r="1" spans="1:5" x14ac:dyDescent="0.3">
      <c r="A1" s="81" t="s">
        <v>7</v>
      </c>
    </row>
    <row r="2" spans="1:5" x14ac:dyDescent="0.3">
      <c r="A2" s="81"/>
    </row>
    <row r="3" spans="1:5" ht="21" x14ac:dyDescent="0.4">
      <c r="A3" s="155" t="s">
        <v>344</v>
      </c>
      <c r="B3" s="156"/>
      <c r="C3" s="156"/>
      <c r="D3" s="156"/>
      <c r="E3" s="152"/>
    </row>
    <row r="4" spans="1:5" s="57" customFormat="1" ht="15" customHeight="1" x14ac:dyDescent="0.3">
      <c r="A4" s="59"/>
      <c r="B4" s="59"/>
      <c r="C4" s="59"/>
      <c r="D4" s="59"/>
    </row>
    <row r="5" spans="1:5" s="57" customFormat="1" ht="15" customHeight="1" x14ac:dyDescent="0.3">
      <c r="A5" s="59" t="s">
        <v>56</v>
      </c>
      <c r="B5" s="59"/>
      <c r="C5" s="59"/>
      <c r="D5" s="59"/>
    </row>
    <row r="6" spans="1:5" s="57" customFormat="1" ht="15" customHeight="1" x14ac:dyDescent="0.3">
      <c r="A6" s="59" t="s">
        <v>202</v>
      </c>
      <c r="B6" s="59"/>
      <c r="C6" s="59"/>
      <c r="D6" s="59"/>
    </row>
    <row r="7" spans="1:5" s="57" customFormat="1" ht="15" customHeight="1" x14ac:dyDescent="0.3">
      <c r="A7" s="59" t="s">
        <v>203</v>
      </c>
      <c r="B7" s="59"/>
      <c r="C7" s="59"/>
      <c r="D7" s="59"/>
    </row>
    <row r="8" spans="1:5" s="57" customFormat="1" ht="15" customHeight="1" x14ac:dyDescent="0.3">
      <c r="A8" s="2" t="s">
        <v>204</v>
      </c>
      <c r="B8" s="59"/>
      <c r="C8" s="59"/>
      <c r="D8" s="59"/>
    </row>
    <row r="9" spans="1:5" s="57" customFormat="1" ht="15" customHeight="1" x14ac:dyDescent="0.3">
      <c r="A9" s="59"/>
      <c r="B9" s="59"/>
      <c r="C9" s="59"/>
      <c r="D9" s="59"/>
    </row>
    <row r="10" spans="1:5" s="57" customFormat="1" ht="15" customHeight="1" x14ac:dyDescent="0.3">
      <c r="A10" s="60" t="s">
        <v>38</v>
      </c>
      <c r="B10" s="60" t="s">
        <v>41</v>
      </c>
      <c r="C10" s="60" t="s">
        <v>40</v>
      </c>
      <c r="D10" s="60" t="s">
        <v>242</v>
      </c>
      <c r="E10" s="110" t="s">
        <v>115</v>
      </c>
    </row>
    <row r="11" spans="1:5" ht="15" customHeight="1" x14ac:dyDescent="0.3">
      <c r="A11" s="82"/>
      <c r="B11" s="11" t="s">
        <v>207</v>
      </c>
      <c r="C11" s="4" t="s">
        <v>326</v>
      </c>
      <c r="D11" s="63"/>
      <c r="E11" s="9">
        <v>3</v>
      </c>
    </row>
    <row r="12" spans="1:5" ht="15" customHeight="1" x14ac:dyDescent="0.3">
      <c r="A12" s="82"/>
      <c r="B12" s="11" t="s">
        <v>106</v>
      </c>
      <c r="C12" s="4" t="s">
        <v>63</v>
      </c>
      <c r="D12" s="63"/>
      <c r="E12" s="9">
        <v>3</v>
      </c>
    </row>
    <row r="13" spans="1:5" ht="15" customHeight="1" x14ac:dyDescent="0.3">
      <c r="A13" s="9"/>
      <c r="B13" s="16" t="s">
        <v>288</v>
      </c>
      <c r="C13" s="10"/>
    </row>
    <row r="14" spans="1:5" x14ac:dyDescent="0.3">
      <c r="A14" s="82"/>
      <c r="B14" s="1" t="s">
        <v>116</v>
      </c>
      <c r="C14" s="4"/>
      <c r="D14" s="63"/>
      <c r="E14" s="85" t="s">
        <v>259</v>
      </c>
    </row>
    <row r="15" spans="1:5" x14ac:dyDescent="0.3">
      <c r="A15" s="82"/>
      <c r="B15" s="1" t="s">
        <v>116</v>
      </c>
      <c r="C15" s="4"/>
      <c r="D15" s="63"/>
      <c r="E15" s="85" t="s">
        <v>259</v>
      </c>
    </row>
    <row r="16" spans="1:5" x14ac:dyDescent="0.3">
      <c r="A16" s="82"/>
      <c r="B16" s="1" t="s">
        <v>92</v>
      </c>
      <c r="C16" s="4"/>
      <c r="D16" s="63"/>
      <c r="E16" s="85" t="s">
        <v>259</v>
      </c>
    </row>
    <row r="17" spans="1:5" x14ac:dyDescent="0.3">
      <c r="A17" s="82"/>
      <c r="B17" s="1" t="s">
        <v>92</v>
      </c>
      <c r="C17" s="4"/>
      <c r="D17" s="63"/>
      <c r="E17" s="85" t="s">
        <v>259</v>
      </c>
    </row>
    <row r="18" spans="1:5" x14ac:dyDescent="0.3">
      <c r="A18" s="82"/>
      <c r="B18" s="1"/>
      <c r="C18" s="4"/>
      <c r="D18" s="63"/>
    </row>
    <row r="19" spans="1:5" ht="15" thickBot="1" x14ac:dyDescent="0.35">
      <c r="D19" s="9"/>
    </row>
    <row r="20" spans="1:5" ht="15" thickBot="1" x14ac:dyDescent="0.35">
      <c r="C20" s="20" t="s">
        <v>52</v>
      </c>
      <c r="D20" s="14">
        <f>SUM(D11:D12, D14:D18)</f>
        <v>0</v>
      </c>
    </row>
    <row r="21" spans="1:5" x14ac:dyDescent="0.3">
      <c r="C21" s="109" t="s">
        <v>265</v>
      </c>
    </row>
    <row r="22" spans="1:5" x14ac:dyDescent="0.3">
      <c r="D22"/>
    </row>
  </sheetData>
  <sheetProtection sheet="1" objects="1" scenarios="1"/>
  <mergeCells count="1">
    <mergeCell ref="A3:E3"/>
  </mergeCells>
  <dataValidations count="3">
    <dataValidation type="list" allowBlank="1" showInputMessage="1" sqref="C14:C15">
      <formula1>Minor_any_level</formula1>
    </dataValidation>
    <dataValidation type="list" allowBlank="1" showInputMessage="1" sqref="C16:C18">
      <formula1>minor_upper_level</formula1>
    </dataValidation>
    <dataValidation type="list" allowBlank="1" showInputMessage="1" showErrorMessage="1" sqref="D11:D12 D14:D18">
      <formula1>Credits</formula1>
    </dataValidation>
  </dataValidations>
  <printOptions horizontalCentered="1"/>
  <pageMargins left="0.75" right="0.75" top="0.75" bottom="0.75" header="0.3" footer="0.3"/>
  <pageSetup orientation="portrait" horizontalDpi="300" verticalDpi="300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5" sqref="B5"/>
    </sheetView>
  </sheetViews>
  <sheetFormatPr defaultRowHeight="14.4" x14ac:dyDescent="0.3"/>
  <cols>
    <col min="1" max="1" width="45.77734375" customWidth="1"/>
    <col min="2" max="2" width="10.77734375" bestFit="1" customWidth="1"/>
    <col min="3" max="3" width="3.44140625" customWidth="1"/>
    <col min="4" max="4" width="10.44140625" bestFit="1" customWidth="1"/>
    <col min="5" max="5" width="10.6640625" bestFit="1" customWidth="1"/>
  </cols>
  <sheetData>
    <row r="1" spans="1:6" ht="18" x14ac:dyDescent="0.35">
      <c r="A1" s="139" t="s">
        <v>356</v>
      </c>
    </row>
    <row r="4" spans="1:6" ht="15.6" x14ac:dyDescent="0.3">
      <c r="A4" s="142" t="s">
        <v>353</v>
      </c>
      <c r="B4" s="138" t="s">
        <v>348</v>
      </c>
      <c r="D4" s="138" t="s">
        <v>346</v>
      </c>
      <c r="E4" s="138" t="s">
        <v>347</v>
      </c>
    </row>
    <row r="5" spans="1:6" x14ac:dyDescent="0.3">
      <c r="A5" s="1" t="s">
        <v>355</v>
      </c>
      <c r="B5" s="63"/>
      <c r="D5" s="140" t="e">
        <f>'Env Science Major'!I52</f>
        <v>#DIV/0!</v>
      </c>
      <c r="E5" s="1" t="e">
        <f>'Env Studies Major'!I47</f>
        <v>#DIV/0!</v>
      </c>
      <c r="F5" t="s">
        <v>357</v>
      </c>
    </row>
    <row r="6" spans="1:6" x14ac:dyDescent="0.3">
      <c r="A6" s="1" t="s">
        <v>354</v>
      </c>
      <c r="B6" s="4"/>
      <c r="D6" s="141"/>
      <c r="E6" s="141"/>
    </row>
    <row r="7" spans="1:6" x14ac:dyDescent="0.3">
      <c r="A7" s="1" t="s">
        <v>349</v>
      </c>
      <c r="B7" s="4"/>
    </row>
    <row r="8" spans="1:6" x14ac:dyDescent="0.3">
      <c r="A8" s="1" t="s">
        <v>350</v>
      </c>
      <c r="B8" s="4"/>
    </row>
    <row r="9" spans="1:6" x14ac:dyDescent="0.3">
      <c r="A9" s="1" t="s">
        <v>351</v>
      </c>
      <c r="B9" s="4"/>
    </row>
    <row r="10" spans="1:6" x14ac:dyDescent="0.3">
      <c r="A10" s="1" t="s">
        <v>352</v>
      </c>
      <c r="B10" s="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1"/>
  <sheetViews>
    <sheetView zoomScaleNormal="100" workbookViewId="0">
      <selection activeCell="B3" sqref="B3:F3"/>
    </sheetView>
  </sheetViews>
  <sheetFormatPr defaultColWidth="9.33203125" defaultRowHeight="14.4" x14ac:dyDescent="0.3"/>
  <cols>
    <col min="1" max="1" width="10.6640625" style="2" customWidth="1"/>
    <col min="2" max="2" width="30.6640625" style="2" customWidth="1"/>
    <col min="3" max="3" width="5.6640625" style="2" customWidth="1"/>
    <col min="4" max="4" width="7.33203125" style="2" customWidth="1"/>
    <col min="5" max="5" width="7.33203125" style="3" customWidth="1"/>
    <col min="6" max="6" width="3.6640625" style="2" customWidth="1"/>
    <col min="7" max="7" width="10.6640625" style="2" customWidth="1"/>
    <col min="8" max="8" width="30.6640625" style="2" customWidth="1"/>
    <col min="9" max="9" width="5.6640625" style="2" customWidth="1"/>
    <col min="10" max="10" width="7.33203125" style="2" customWidth="1"/>
    <col min="11" max="11" width="8.44140625" style="2" bestFit="1" customWidth="1"/>
    <col min="12" max="12" width="3.6640625" style="2" customWidth="1"/>
    <col min="13" max="13" width="10.6640625" style="2" customWidth="1"/>
    <col min="14" max="14" width="30.6640625" style="2" customWidth="1"/>
    <col min="15" max="15" width="5.6640625" style="2" customWidth="1"/>
    <col min="16" max="17" width="7.33203125" style="2" customWidth="1"/>
    <col min="18" max="19" width="9.33203125" style="2"/>
    <col min="20" max="20" width="20.6640625" style="2" bestFit="1" customWidth="1"/>
    <col min="21" max="16384" width="9.33203125" style="2"/>
  </cols>
  <sheetData>
    <row r="1" spans="1:20" ht="21" x14ac:dyDescent="0.4">
      <c r="A1" s="160" t="s">
        <v>59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3" spans="1:20" x14ac:dyDescent="0.3">
      <c r="A3" s="81" t="s">
        <v>7</v>
      </c>
      <c r="B3" s="157"/>
      <c r="C3" s="158"/>
      <c r="D3" s="158"/>
      <c r="E3" s="158"/>
      <c r="F3" s="159"/>
      <c r="H3" s="20" t="s">
        <v>8</v>
      </c>
      <c r="I3" s="4"/>
      <c r="J3" s="5"/>
      <c r="K3" s="5"/>
    </row>
    <row r="4" spans="1:20" x14ac:dyDescent="0.3">
      <c r="M4" s="6"/>
    </row>
    <row r="5" spans="1:20" x14ac:dyDescent="0.3">
      <c r="A5" s="10" t="s">
        <v>36</v>
      </c>
    </row>
    <row r="6" spans="1:20" x14ac:dyDescent="0.3">
      <c r="A6" s="10" t="s">
        <v>35</v>
      </c>
    </row>
    <row r="7" spans="1:20" x14ac:dyDescent="0.3">
      <c r="A7" s="10" t="s">
        <v>55</v>
      </c>
    </row>
    <row r="8" spans="1:20" x14ac:dyDescent="0.3">
      <c r="A8" s="27" t="s">
        <v>37</v>
      </c>
    </row>
    <row r="11" spans="1:20" x14ac:dyDescent="0.3">
      <c r="A11" s="16" t="s">
        <v>25</v>
      </c>
      <c r="B11" s="18" t="s">
        <v>0</v>
      </c>
      <c r="C11" s="4"/>
      <c r="D11" s="5"/>
      <c r="E11" s="7"/>
      <c r="G11" s="10"/>
      <c r="H11" s="18" t="s">
        <v>5</v>
      </c>
      <c r="I11" s="4"/>
      <c r="J11" s="5"/>
      <c r="K11" s="5"/>
      <c r="M11" s="10"/>
      <c r="N11" s="18" t="s">
        <v>6</v>
      </c>
      <c r="O11" s="4"/>
      <c r="P11" s="5"/>
      <c r="S11" s="53" t="s">
        <v>10</v>
      </c>
      <c r="T11" s="25" t="s">
        <v>23</v>
      </c>
    </row>
    <row r="12" spans="1:20" x14ac:dyDescent="0.3">
      <c r="A12" s="17" t="s">
        <v>1</v>
      </c>
      <c r="B12" s="17" t="s">
        <v>2</v>
      </c>
      <c r="C12" s="17" t="s">
        <v>3</v>
      </c>
      <c r="D12" s="19" t="s">
        <v>53</v>
      </c>
      <c r="E12" s="19" t="s">
        <v>54</v>
      </c>
      <c r="G12" s="17" t="s">
        <v>1</v>
      </c>
      <c r="H12" s="17" t="s">
        <v>2</v>
      </c>
      <c r="I12" s="17" t="s">
        <v>3</v>
      </c>
      <c r="J12" s="19" t="s">
        <v>53</v>
      </c>
      <c r="K12" s="19" t="s">
        <v>54</v>
      </c>
      <c r="M12" s="17" t="s">
        <v>1</v>
      </c>
      <c r="N12" s="17" t="s">
        <v>2</v>
      </c>
      <c r="O12" s="17" t="s">
        <v>3</v>
      </c>
      <c r="P12" s="19" t="s">
        <v>53</v>
      </c>
      <c r="Q12" s="19" t="s">
        <v>54</v>
      </c>
      <c r="S12" s="54"/>
      <c r="T12" s="21" t="s">
        <v>24</v>
      </c>
    </row>
    <row r="13" spans="1:20" x14ac:dyDescent="0.3">
      <c r="A13" s="28"/>
      <c r="B13" s="4"/>
      <c r="C13" s="4"/>
      <c r="D13" s="8"/>
      <c r="E13" s="8"/>
      <c r="G13" s="28"/>
      <c r="H13" s="4"/>
      <c r="I13" s="4"/>
      <c r="J13" s="8"/>
      <c r="K13" s="8"/>
      <c r="M13" s="28"/>
      <c r="N13" s="4"/>
      <c r="O13" s="4"/>
      <c r="P13" s="8"/>
      <c r="Q13" s="8"/>
      <c r="S13" s="55" t="s">
        <v>11</v>
      </c>
      <c r="T13" s="22" t="s">
        <v>12</v>
      </c>
    </row>
    <row r="14" spans="1:20" x14ac:dyDescent="0.3">
      <c r="A14" s="28"/>
      <c r="B14" s="4"/>
      <c r="C14" s="4"/>
      <c r="D14" s="8"/>
      <c r="E14" s="8"/>
      <c r="G14" s="28"/>
      <c r="H14" s="4"/>
      <c r="I14" s="4"/>
      <c r="J14" s="8"/>
      <c r="K14" s="8"/>
      <c r="M14" s="28"/>
      <c r="N14" s="4"/>
      <c r="O14" s="4"/>
      <c r="P14" s="8"/>
      <c r="Q14" s="8"/>
      <c r="S14" s="56" t="s">
        <v>13</v>
      </c>
      <c r="T14" s="21" t="s">
        <v>18</v>
      </c>
    </row>
    <row r="15" spans="1:20" x14ac:dyDescent="0.3">
      <c r="A15" s="28"/>
      <c r="B15" s="4"/>
      <c r="C15" s="4"/>
      <c r="D15" s="8"/>
      <c r="E15" s="8"/>
      <c r="G15" s="28"/>
      <c r="H15" s="4"/>
      <c r="I15" s="4"/>
      <c r="J15" s="8"/>
      <c r="K15" s="8"/>
      <c r="M15" s="28"/>
      <c r="N15" s="4"/>
      <c r="O15" s="4"/>
      <c r="P15" s="8"/>
      <c r="Q15" s="8"/>
      <c r="S15" s="56" t="s">
        <v>14</v>
      </c>
      <c r="T15" s="21" t="s">
        <v>19</v>
      </c>
    </row>
    <row r="16" spans="1:20" x14ac:dyDescent="0.3">
      <c r="A16" s="28"/>
      <c r="B16" s="4"/>
      <c r="C16" s="4"/>
      <c r="D16" s="8"/>
      <c r="E16" s="8"/>
      <c r="G16" s="28"/>
      <c r="H16" s="4"/>
      <c r="I16" s="4"/>
      <c r="J16" s="8"/>
      <c r="K16" s="8"/>
      <c r="M16" s="28"/>
      <c r="N16" s="4"/>
      <c r="O16" s="4"/>
      <c r="P16" s="8"/>
      <c r="Q16" s="8"/>
      <c r="S16" s="56" t="s">
        <v>15</v>
      </c>
      <c r="T16" s="21" t="s">
        <v>20</v>
      </c>
    </row>
    <row r="17" spans="1:20" x14ac:dyDescent="0.3">
      <c r="A17" s="28"/>
      <c r="B17" s="4"/>
      <c r="C17" s="4"/>
      <c r="D17" s="8"/>
      <c r="E17" s="8"/>
      <c r="G17" s="28"/>
      <c r="H17" s="4"/>
      <c r="I17" s="4"/>
      <c r="J17" s="8"/>
      <c r="K17" s="8"/>
      <c r="M17" s="28"/>
      <c r="N17" s="4"/>
      <c r="O17" s="4"/>
      <c r="P17" s="8"/>
      <c r="Q17" s="8"/>
      <c r="S17" s="56" t="s">
        <v>16</v>
      </c>
      <c r="T17" s="21" t="s">
        <v>21</v>
      </c>
    </row>
    <row r="18" spans="1:20" x14ac:dyDescent="0.3">
      <c r="A18" s="28"/>
      <c r="B18" s="4"/>
      <c r="C18" s="4"/>
      <c r="D18" s="8"/>
      <c r="E18" s="8"/>
      <c r="G18" s="28"/>
      <c r="H18" s="4"/>
      <c r="I18" s="4"/>
      <c r="J18" s="8"/>
      <c r="K18" s="8"/>
      <c r="M18" s="28"/>
      <c r="N18" s="4"/>
      <c r="O18" s="4"/>
      <c r="P18" s="8"/>
      <c r="Q18" s="8"/>
      <c r="S18" s="15" t="s">
        <v>17</v>
      </c>
      <c r="T18" s="23" t="s">
        <v>22</v>
      </c>
    </row>
    <row r="19" spans="1:20" x14ac:dyDescent="0.3">
      <c r="A19" s="28"/>
      <c r="B19" s="4"/>
      <c r="C19" s="4"/>
      <c r="D19" s="8"/>
      <c r="E19" s="8"/>
      <c r="G19" s="28"/>
      <c r="H19" s="4"/>
      <c r="I19" s="4"/>
      <c r="J19" s="8"/>
      <c r="K19" s="8"/>
      <c r="M19" s="28"/>
      <c r="N19" s="4"/>
      <c r="O19" s="4"/>
      <c r="P19" s="8"/>
      <c r="Q19" s="8"/>
      <c r="S19" s="9"/>
    </row>
    <row r="20" spans="1:20" x14ac:dyDescent="0.3">
      <c r="A20" s="28"/>
      <c r="B20" s="4"/>
      <c r="C20" s="4"/>
      <c r="D20" s="8"/>
      <c r="E20" s="8"/>
      <c r="G20" s="28"/>
      <c r="H20" s="4"/>
      <c r="I20" s="4"/>
      <c r="J20" s="8"/>
      <c r="K20" s="8"/>
      <c r="M20" s="28"/>
      <c r="N20" s="4"/>
      <c r="O20" s="4"/>
      <c r="P20" s="8"/>
      <c r="Q20" s="8"/>
    </row>
    <row r="21" spans="1:20" x14ac:dyDescent="0.3">
      <c r="B21" s="20" t="s">
        <v>4</v>
      </c>
      <c r="C21" s="11">
        <f>SUM(C13:C20)</f>
        <v>0</v>
      </c>
      <c r="D21" s="51"/>
      <c r="E21" s="7"/>
      <c r="H21" s="20" t="s">
        <v>4</v>
      </c>
      <c r="I21" s="11">
        <f>SUM(I13:I20)</f>
        <v>0</v>
      </c>
      <c r="J21" s="51"/>
      <c r="K21" s="7"/>
      <c r="N21" s="20" t="s">
        <v>4</v>
      </c>
      <c r="O21" s="11">
        <f>SUM(O13:O20)</f>
        <v>0</v>
      </c>
      <c r="P21" s="51"/>
      <c r="Q21" s="7"/>
    </row>
    <row r="22" spans="1:20" x14ac:dyDescent="0.3">
      <c r="K22" s="3"/>
      <c r="Q22" s="3"/>
    </row>
    <row r="23" spans="1:20" x14ac:dyDescent="0.3">
      <c r="A23" s="16" t="s">
        <v>28</v>
      </c>
      <c r="B23" s="18" t="s">
        <v>0</v>
      </c>
      <c r="C23" s="4"/>
      <c r="D23" s="5"/>
      <c r="E23" s="7"/>
      <c r="G23" s="10"/>
      <c r="H23" s="18" t="s">
        <v>5</v>
      </c>
      <c r="I23" s="4"/>
      <c r="J23" s="5"/>
      <c r="K23" s="7"/>
      <c r="M23" s="10"/>
      <c r="N23" s="18" t="s">
        <v>6</v>
      </c>
      <c r="O23" s="4"/>
      <c r="P23" s="5"/>
      <c r="Q23" s="7"/>
    </row>
    <row r="24" spans="1:20" x14ac:dyDescent="0.3">
      <c r="A24" s="17" t="s">
        <v>1</v>
      </c>
      <c r="B24" s="17" t="s">
        <v>2</v>
      </c>
      <c r="C24" s="17" t="s">
        <v>3</v>
      </c>
      <c r="D24" s="19" t="s">
        <v>53</v>
      </c>
      <c r="E24" s="19" t="s">
        <v>54</v>
      </c>
      <c r="G24" s="17" t="s">
        <v>1</v>
      </c>
      <c r="H24" s="17" t="s">
        <v>2</v>
      </c>
      <c r="I24" s="17" t="s">
        <v>3</v>
      </c>
      <c r="J24" s="19" t="s">
        <v>53</v>
      </c>
      <c r="K24" s="19" t="s">
        <v>54</v>
      </c>
      <c r="M24" s="17" t="s">
        <v>1</v>
      </c>
      <c r="N24" s="17" t="s">
        <v>2</v>
      </c>
      <c r="O24" s="17" t="s">
        <v>3</v>
      </c>
      <c r="P24" s="19" t="s">
        <v>53</v>
      </c>
      <c r="Q24" s="19" t="s">
        <v>54</v>
      </c>
    </row>
    <row r="25" spans="1:20" x14ac:dyDescent="0.3">
      <c r="A25" s="28"/>
      <c r="B25" s="4"/>
      <c r="C25" s="4"/>
      <c r="D25" s="8"/>
      <c r="E25" s="8"/>
      <c r="G25" s="28"/>
      <c r="H25" s="4"/>
      <c r="I25" s="4"/>
      <c r="J25" s="8"/>
      <c r="K25" s="8"/>
      <c r="M25" s="28"/>
      <c r="N25" s="4"/>
      <c r="O25" s="4"/>
      <c r="P25" s="8"/>
      <c r="Q25" s="8"/>
    </row>
    <row r="26" spans="1:20" x14ac:dyDescent="0.3">
      <c r="A26" s="28"/>
      <c r="B26" s="4"/>
      <c r="C26" s="4"/>
      <c r="D26" s="8"/>
      <c r="E26" s="8"/>
      <c r="G26" s="28"/>
      <c r="H26" s="4"/>
      <c r="I26" s="4"/>
      <c r="J26" s="8"/>
      <c r="K26" s="8"/>
      <c r="M26" s="28"/>
      <c r="N26" s="4"/>
      <c r="O26" s="4"/>
      <c r="P26" s="8"/>
      <c r="Q26" s="8"/>
    </row>
    <row r="27" spans="1:20" x14ac:dyDescent="0.3">
      <c r="A27" s="28"/>
      <c r="B27" s="4"/>
      <c r="C27" s="4"/>
      <c r="D27" s="8"/>
      <c r="E27" s="8"/>
      <c r="G27" s="28"/>
      <c r="H27" s="4"/>
      <c r="I27" s="4"/>
      <c r="J27" s="8"/>
      <c r="K27" s="8"/>
      <c r="M27" s="28"/>
      <c r="N27" s="4"/>
      <c r="O27" s="4"/>
      <c r="P27" s="8"/>
      <c r="Q27" s="8"/>
    </row>
    <row r="28" spans="1:20" x14ac:dyDescent="0.3">
      <c r="A28" s="28"/>
      <c r="B28" s="4"/>
      <c r="C28" s="4"/>
      <c r="D28" s="8"/>
      <c r="E28" s="8"/>
      <c r="G28" s="28"/>
      <c r="H28" s="4"/>
      <c r="I28" s="4"/>
      <c r="J28" s="8"/>
      <c r="K28" s="8"/>
      <c r="M28" s="28"/>
      <c r="N28" s="4"/>
      <c r="O28" s="4"/>
      <c r="P28" s="8"/>
      <c r="Q28" s="8"/>
    </row>
    <row r="29" spans="1:20" x14ac:dyDescent="0.3">
      <c r="A29" s="28"/>
      <c r="B29" s="4"/>
      <c r="C29" s="4"/>
      <c r="D29" s="8"/>
      <c r="E29" s="8"/>
      <c r="G29" s="28"/>
      <c r="H29" s="4"/>
      <c r="I29" s="4"/>
      <c r="J29" s="8"/>
      <c r="K29" s="8"/>
      <c r="M29" s="28"/>
      <c r="N29" s="4"/>
      <c r="O29" s="4"/>
      <c r="P29" s="8"/>
      <c r="Q29" s="8"/>
    </row>
    <row r="30" spans="1:20" x14ac:dyDescent="0.3">
      <c r="A30" s="28"/>
      <c r="B30" s="4"/>
      <c r="C30" s="4"/>
      <c r="D30" s="8"/>
      <c r="E30" s="8"/>
      <c r="G30" s="28"/>
      <c r="H30" s="4"/>
      <c r="I30" s="4"/>
      <c r="J30" s="8"/>
      <c r="K30" s="8"/>
      <c r="M30" s="28"/>
      <c r="N30" s="4"/>
      <c r="O30" s="4"/>
      <c r="P30" s="8"/>
      <c r="Q30" s="8"/>
    </row>
    <row r="31" spans="1:20" x14ac:dyDescent="0.3">
      <c r="A31" s="28"/>
      <c r="B31" s="4"/>
      <c r="C31" s="4"/>
      <c r="D31" s="8"/>
      <c r="E31" s="8"/>
      <c r="G31" s="28"/>
      <c r="H31" s="4"/>
      <c r="I31" s="4"/>
      <c r="J31" s="8"/>
      <c r="K31" s="8"/>
      <c r="M31" s="28"/>
      <c r="N31" s="4"/>
      <c r="O31" s="4"/>
      <c r="P31" s="8"/>
      <c r="Q31" s="8"/>
    </row>
    <row r="32" spans="1:20" x14ac:dyDescent="0.3">
      <c r="A32" s="28"/>
      <c r="B32" s="4"/>
      <c r="C32" s="4"/>
      <c r="D32" s="8"/>
      <c r="E32" s="8"/>
      <c r="G32" s="28"/>
      <c r="H32" s="4"/>
      <c r="I32" s="4"/>
      <c r="J32" s="8"/>
      <c r="K32" s="8"/>
      <c r="M32" s="28"/>
      <c r="N32" s="4"/>
      <c r="O32" s="4"/>
      <c r="P32" s="8"/>
      <c r="Q32" s="8"/>
    </row>
    <row r="33" spans="1:17" x14ac:dyDescent="0.3">
      <c r="B33" s="20" t="s">
        <v>4</v>
      </c>
      <c r="C33" s="11">
        <f>SUM(C25:C32)</f>
        <v>0</v>
      </c>
      <c r="D33" s="51"/>
      <c r="E33" s="7"/>
      <c r="H33" s="20" t="s">
        <v>4</v>
      </c>
      <c r="I33" s="11">
        <f>SUM(I25:I32)</f>
        <v>0</v>
      </c>
      <c r="J33" s="51"/>
      <c r="K33" s="7"/>
      <c r="N33" s="20" t="s">
        <v>4</v>
      </c>
      <c r="O33" s="11">
        <f>SUM(O25:O32)</f>
        <v>0</v>
      </c>
      <c r="P33" s="51"/>
      <c r="Q33" s="7"/>
    </row>
    <row r="34" spans="1:17" x14ac:dyDescent="0.3">
      <c r="K34" s="3"/>
      <c r="Q34" s="3"/>
    </row>
    <row r="35" spans="1:17" x14ac:dyDescent="0.3">
      <c r="A35" s="16" t="s">
        <v>27</v>
      </c>
      <c r="B35" s="18" t="s">
        <v>0</v>
      </c>
      <c r="C35" s="4"/>
      <c r="D35" s="5"/>
      <c r="E35" s="7"/>
      <c r="G35" s="10"/>
      <c r="H35" s="18" t="s">
        <v>5</v>
      </c>
      <c r="I35" s="4"/>
      <c r="J35" s="5"/>
      <c r="K35" s="7"/>
      <c r="M35" s="10"/>
      <c r="N35" s="18" t="s">
        <v>6</v>
      </c>
      <c r="O35" s="4"/>
      <c r="P35" s="5"/>
      <c r="Q35" s="7"/>
    </row>
    <row r="36" spans="1:17" x14ac:dyDescent="0.3">
      <c r="A36" s="17" t="s">
        <v>1</v>
      </c>
      <c r="B36" s="17" t="s">
        <v>2</v>
      </c>
      <c r="C36" s="17" t="s">
        <v>3</v>
      </c>
      <c r="D36" s="19" t="s">
        <v>53</v>
      </c>
      <c r="E36" s="19" t="s">
        <v>54</v>
      </c>
      <c r="G36" s="17" t="s">
        <v>1</v>
      </c>
      <c r="H36" s="17" t="s">
        <v>2</v>
      </c>
      <c r="I36" s="17" t="s">
        <v>3</v>
      </c>
      <c r="J36" s="19" t="s">
        <v>53</v>
      </c>
      <c r="K36" s="19" t="s">
        <v>54</v>
      </c>
      <c r="M36" s="17" t="s">
        <v>1</v>
      </c>
      <c r="N36" s="17" t="s">
        <v>2</v>
      </c>
      <c r="O36" s="17" t="s">
        <v>3</v>
      </c>
      <c r="P36" s="19" t="s">
        <v>53</v>
      </c>
      <c r="Q36" s="19" t="s">
        <v>54</v>
      </c>
    </row>
    <row r="37" spans="1:17" x14ac:dyDescent="0.3">
      <c r="A37" s="28"/>
      <c r="B37" s="4"/>
      <c r="C37" s="4"/>
      <c r="D37" s="8"/>
      <c r="E37" s="8"/>
      <c r="G37" s="28"/>
      <c r="H37" s="4"/>
      <c r="I37" s="4"/>
      <c r="J37" s="8"/>
      <c r="K37" s="8"/>
      <c r="M37" s="28"/>
      <c r="N37" s="4"/>
      <c r="O37" s="4"/>
      <c r="P37" s="8"/>
      <c r="Q37" s="8"/>
    </row>
    <row r="38" spans="1:17" x14ac:dyDescent="0.3">
      <c r="A38" s="28"/>
      <c r="B38" s="4"/>
      <c r="C38" s="4"/>
      <c r="D38" s="8"/>
      <c r="E38" s="8"/>
      <c r="G38" s="28"/>
      <c r="H38" s="4"/>
      <c r="I38" s="4"/>
      <c r="J38" s="8"/>
      <c r="K38" s="8"/>
      <c r="M38" s="28"/>
      <c r="N38" s="4"/>
      <c r="O38" s="4"/>
      <c r="P38" s="8"/>
      <c r="Q38" s="8"/>
    </row>
    <row r="39" spans="1:17" x14ac:dyDescent="0.3">
      <c r="A39" s="28"/>
      <c r="B39" s="4"/>
      <c r="C39" s="4"/>
      <c r="D39" s="8"/>
      <c r="E39" s="8"/>
      <c r="G39" s="28"/>
      <c r="I39" s="4"/>
      <c r="J39" s="8"/>
      <c r="K39" s="8"/>
      <c r="M39" s="28"/>
      <c r="N39" s="4"/>
      <c r="O39" s="4"/>
      <c r="P39" s="8"/>
      <c r="Q39" s="8"/>
    </row>
    <row r="40" spans="1:17" x14ac:dyDescent="0.3">
      <c r="A40" s="28"/>
      <c r="B40" s="4"/>
      <c r="C40" s="4"/>
      <c r="D40" s="8"/>
      <c r="E40" s="8"/>
      <c r="G40" s="28"/>
      <c r="H40" s="4"/>
      <c r="I40" s="4"/>
      <c r="J40" s="8"/>
      <c r="K40" s="8"/>
      <c r="M40" s="28"/>
      <c r="N40" s="4"/>
      <c r="O40" s="4"/>
      <c r="P40" s="8"/>
      <c r="Q40" s="8"/>
    </row>
    <row r="41" spans="1:17" x14ac:dyDescent="0.3">
      <c r="A41" s="28"/>
      <c r="B41" s="4"/>
      <c r="C41" s="4"/>
      <c r="D41" s="8"/>
      <c r="E41" s="8"/>
      <c r="G41" s="28"/>
      <c r="H41" s="4"/>
      <c r="I41" s="4"/>
      <c r="J41" s="8"/>
      <c r="K41" s="8"/>
      <c r="M41" s="28"/>
      <c r="N41" s="4"/>
      <c r="O41" s="4"/>
      <c r="P41" s="8"/>
      <c r="Q41" s="8"/>
    </row>
    <row r="42" spans="1:17" x14ac:dyDescent="0.3">
      <c r="A42" s="28"/>
      <c r="B42" s="4"/>
      <c r="C42" s="4"/>
      <c r="D42" s="8"/>
      <c r="E42" s="8"/>
      <c r="G42" s="28"/>
      <c r="H42" s="4"/>
      <c r="I42" s="4"/>
      <c r="J42" s="8"/>
      <c r="K42" s="8"/>
      <c r="M42" s="28"/>
      <c r="N42" s="4"/>
      <c r="O42" s="4"/>
      <c r="P42" s="8"/>
      <c r="Q42" s="8"/>
    </row>
    <row r="43" spans="1:17" x14ac:dyDescent="0.3">
      <c r="A43" s="28"/>
      <c r="B43" s="4"/>
      <c r="C43" s="4"/>
      <c r="D43" s="8"/>
      <c r="E43" s="8"/>
      <c r="G43" s="28"/>
      <c r="H43" s="4"/>
      <c r="I43" s="4"/>
      <c r="J43" s="8"/>
      <c r="K43" s="8"/>
      <c r="M43" s="28"/>
      <c r="N43" s="4"/>
      <c r="O43" s="4"/>
      <c r="P43" s="8"/>
      <c r="Q43" s="8"/>
    </row>
    <row r="44" spans="1:17" x14ac:dyDescent="0.3">
      <c r="A44" s="28"/>
      <c r="B44" s="4"/>
      <c r="C44" s="4"/>
      <c r="D44" s="8"/>
      <c r="E44" s="8"/>
      <c r="G44" s="28"/>
      <c r="H44" s="4"/>
      <c r="I44" s="4"/>
      <c r="J44" s="8"/>
      <c r="K44" s="8"/>
      <c r="M44" s="28"/>
      <c r="N44" s="4"/>
      <c r="O44" s="4"/>
      <c r="P44" s="8"/>
      <c r="Q44" s="8"/>
    </row>
    <row r="45" spans="1:17" x14ac:dyDescent="0.3">
      <c r="B45" s="20" t="s">
        <v>4</v>
      </c>
      <c r="C45" s="11">
        <f>SUM(C37:C44)</f>
        <v>0</v>
      </c>
      <c r="D45" s="51"/>
      <c r="E45" s="7"/>
      <c r="H45" s="20" t="s">
        <v>4</v>
      </c>
      <c r="I45" s="11">
        <f>SUM(I37:I44)</f>
        <v>0</v>
      </c>
      <c r="J45" s="51"/>
      <c r="K45" s="7"/>
      <c r="N45" s="20" t="s">
        <v>4</v>
      </c>
      <c r="O45" s="11">
        <f>SUM(O37:O44)</f>
        <v>0</v>
      </c>
      <c r="P45" s="51"/>
      <c r="Q45" s="7"/>
    </row>
    <row r="46" spans="1:17" x14ac:dyDescent="0.3">
      <c r="K46" s="3"/>
      <c r="Q46" s="3"/>
    </row>
    <row r="47" spans="1:17" x14ac:dyDescent="0.3">
      <c r="A47" s="16" t="s">
        <v>26</v>
      </c>
      <c r="B47" s="18" t="s">
        <v>0</v>
      </c>
      <c r="C47" s="4"/>
      <c r="D47" s="5"/>
      <c r="E47" s="7"/>
      <c r="G47" s="10"/>
      <c r="H47" s="18" t="s">
        <v>5</v>
      </c>
      <c r="I47" s="4"/>
      <c r="J47" s="5"/>
      <c r="K47" s="7"/>
      <c r="M47" s="10"/>
      <c r="N47" s="18" t="s">
        <v>6</v>
      </c>
      <c r="O47" s="4"/>
      <c r="P47" s="5"/>
      <c r="Q47" s="7"/>
    </row>
    <row r="48" spans="1:17" x14ac:dyDescent="0.3">
      <c r="A48" s="17" t="s">
        <v>1</v>
      </c>
      <c r="B48" s="17" t="s">
        <v>2</v>
      </c>
      <c r="C48" s="17" t="s">
        <v>3</v>
      </c>
      <c r="D48" s="19" t="s">
        <v>53</v>
      </c>
      <c r="E48" s="19" t="s">
        <v>54</v>
      </c>
      <c r="G48" s="17" t="s">
        <v>1</v>
      </c>
      <c r="H48" s="17" t="s">
        <v>2</v>
      </c>
      <c r="I48" s="17" t="s">
        <v>3</v>
      </c>
      <c r="J48" s="19" t="s">
        <v>53</v>
      </c>
      <c r="K48" s="19" t="s">
        <v>54</v>
      </c>
      <c r="M48" s="17" t="s">
        <v>1</v>
      </c>
      <c r="N48" s="17" t="s">
        <v>2</v>
      </c>
      <c r="O48" s="17" t="s">
        <v>3</v>
      </c>
      <c r="P48" s="19" t="s">
        <v>53</v>
      </c>
      <c r="Q48" s="19" t="s">
        <v>54</v>
      </c>
    </row>
    <row r="49" spans="1:17" x14ac:dyDescent="0.3">
      <c r="A49" s="28"/>
      <c r="B49" s="4"/>
      <c r="C49" s="4"/>
      <c r="D49" s="8"/>
      <c r="E49" s="8"/>
      <c r="G49" s="28"/>
      <c r="H49" s="4"/>
      <c r="I49" s="4"/>
      <c r="J49" s="8"/>
      <c r="K49" s="8"/>
      <c r="M49" s="28"/>
      <c r="N49" s="4"/>
      <c r="O49" s="4"/>
      <c r="P49" s="8"/>
      <c r="Q49" s="8"/>
    </row>
    <row r="50" spans="1:17" x14ac:dyDescent="0.3">
      <c r="A50" s="28"/>
      <c r="B50" s="4"/>
      <c r="C50" s="4"/>
      <c r="D50" s="8"/>
      <c r="E50" s="8"/>
      <c r="G50" s="28"/>
      <c r="H50" s="4"/>
      <c r="I50" s="4"/>
      <c r="J50" s="8"/>
      <c r="K50" s="8"/>
      <c r="M50" s="28"/>
      <c r="N50" s="4"/>
      <c r="O50" s="4"/>
      <c r="P50" s="8"/>
      <c r="Q50" s="8"/>
    </row>
    <row r="51" spans="1:17" x14ac:dyDescent="0.3">
      <c r="A51" s="28"/>
      <c r="B51" s="4"/>
      <c r="C51" s="4"/>
      <c r="D51" s="8"/>
      <c r="E51" s="8"/>
      <c r="G51" s="28"/>
      <c r="H51" s="4"/>
      <c r="I51" s="4"/>
      <c r="J51" s="8"/>
      <c r="K51" s="8"/>
      <c r="M51" s="28"/>
      <c r="N51" s="4"/>
      <c r="O51" s="4"/>
      <c r="P51" s="8"/>
      <c r="Q51" s="8"/>
    </row>
    <row r="52" spans="1:17" x14ac:dyDescent="0.3">
      <c r="A52" s="28"/>
      <c r="B52" s="4"/>
      <c r="C52" s="4"/>
      <c r="D52" s="8"/>
      <c r="E52" s="8"/>
      <c r="G52" s="28"/>
      <c r="H52" s="4"/>
      <c r="I52" s="4"/>
      <c r="J52" s="8"/>
      <c r="K52" s="8"/>
      <c r="M52" s="28"/>
      <c r="N52" s="4"/>
      <c r="O52" s="4"/>
      <c r="P52" s="8"/>
      <c r="Q52" s="8"/>
    </row>
    <row r="53" spans="1:17" x14ac:dyDescent="0.3">
      <c r="A53" s="28"/>
      <c r="B53" s="4"/>
      <c r="C53" s="4"/>
      <c r="D53" s="8"/>
      <c r="E53" s="8"/>
      <c r="G53" s="28"/>
      <c r="H53" s="4"/>
      <c r="I53" s="4"/>
      <c r="J53" s="8"/>
      <c r="K53" s="8"/>
      <c r="M53" s="28"/>
      <c r="N53" s="4"/>
      <c r="O53" s="4"/>
      <c r="P53" s="8"/>
      <c r="Q53" s="8"/>
    </row>
    <row r="54" spans="1:17" x14ac:dyDescent="0.3">
      <c r="A54" s="28"/>
      <c r="B54" s="4"/>
      <c r="C54" s="4"/>
      <c r="D54" s="8"/>
      <c r="E54" s="8"/>
      <c r="G54" s="28"/>
      <c r="H54" s="4"/>
      <c r="I54" s="4"/>
      <c r="J54" s="8"/>
      <c r="K54" s="8"/>
      <c r="M54" s="28"/>
      <c r="N54" s="4"/>
      <c r="O54" s="4"/>
      <c r="P54" s="8"/>
      <c r="Q54" s="8"/>
    </row>
    <row r="55" spans="1:17" x14ac:dyDescent="0.3">
      <c r="A55" s="28"/>
      <c r="B55" s="4"/>
      <c r="C55" s="4"/>
      <c r="D55" s="8"/>
      <c r="E55" s="8"/>
      <c r="G55" s="28"/>
      <c r="H55" s="4"/>
      <c r="I55" s="4"/>
      <c r="J55" s="8"/>
      <c r="K55" s="8"/>
      <c r="M55" s="28"/>
      <c r="N55" s="4"/>
      <c r="O55" s="4"/>
      <c r="P55" s="8"/>
      <c r="Q55" s="8"/>
    </row>
    <row r="56" spans="1:17" x14ac:dyDescent="0.3">
      <c r="A56" s="28"/>
      <c r="B56" s="4"/>
      <c r="C56" s="4"/>
      <c r="D56" s="8"/>
      <c r="E56" s="8"/>
      <c r="G56" s="28"/>
      <c r="H56" s="4"/>
      <c r="I56" s="4"/>
      <c r="J56" s="8"/>
      <c r="K56" s="8"/>
      <c r="M56" s="28"/>
      <c r="N56" s="4"/>
      <c r="O56" s="4"/>
      <c r="P56" s="8"/>
      <c r="Q56" s="8"/>
    </row>
    <row r="57" spans="1:17" x14ac:dyDescent="0.3">
      <c r="B57" s="20" t="s">
        <v>4</v>
      </c>
      <c r="C57" s="11">
        <f>SUM(C49:C56)</f>
        <v>0</v>
      </c>
      <c r="D57" s="51"/>
      <c r="E57" s="7"/>
      <c r="H57" s="20" t="s">
        <v>4</v>
      </c>
      <c r="I57" s="11">
        <f>SUM(I49:I56)</f>
        <v>0</v>
      </c>
      <c r="J57" s="51"/>
      <c r="K57" s="5"/>
      <c r="N57" s="20" t="s">
        <v>4</v>
      </c>
      <c r="O57" s="11">
        <f>SUM(O49:O56)</f>
        <v>0</v>
      </c>
      <c r="P57" s="51"/>
    </row>
    <row r="58" spans="1:17" ht="15" thickBot="1" x14ac:dyDescent="0.35"/>
    <row r="59" spans="1:17" ht="15" thickBot="1" x14ac:dyDescent="0.35">
      <c r="D59" s="20" t="s">
        <v>29</v>
      </c>
      <c r="E59" s="12">
        <f>SUMIF(D13:D56,"H",C13:C56)+SUMIF(E13:E56,"H",C13:C56)+SUMIF(J13:J56,"H",I13:I56)+SUMIF(K13:K56,"H",I13:I56)+SUMIF(P13:P56,"H",O13:O56)+SUMIF(Q13:Q56,"H",O13:O56)</f>
        <v>0</v>
      </c>
      <c r="J59" s="24" t="s">
        <v>31</v>
      </c>
      <c r="K59" s="12">
        <f>SUMIF(D13:D56,"N",C13:C56)+SUMIF(E13:E56,"N",C13:C56)+SUMIF(J13:J56,"N",I13:I56)+SUMIF(K13:K56,"N",I13:I56)+SUMIF(P13:P56,"N",O13:O56)+SUMIF(Q13:Q56,"N",O13:O56)+SUMIF(D13:D56,"Q",C13:C56)+SUMIF(E13:E56,"Q",C13:C56)+SUMIF(J13:J56,"Q",I13:I56)+SUMIF(K13:K56,"Q",I13:I56)+SUMIF(P13:P56,"Q",O13:O56)+SUMIF(Q13:Q56,"Q",O13:O56)+SUMIF(D13:D56,"E",C13:C56)+SUMIF(E13:E56,"E",C13:C56)+SUMIF(J13:J56,"E",I13:I56)+SUMIF(K13:K56,"E",I13:I56)+SUMIF(P13:P56,"E",O13:O56)+SUMIF(Q13:Q56,"E",O13:O56)</f>
        <v>0</v>
      </c>
      <c r="N59" s="20" t="s">
        <v>9</v>
      </c>
      <c r="O59" s="14">
        <f>SUM(C21,I21,O21,C33,I33,O33,C45,I45,O45,C57,I57,O57)</f>
        <v>0</v>
      </c>
      <c r="P59" s="52"/>
    </row>
    <row r="60" spans="1:17" x14ac:dyDescent="0.3">
      <c r="D60" s="20" t="s">
        <v>30</v>
      </c>
      <c r="E60" s="12">
        <f>SUMIF(D13:D56,"S",C13:C56)+SUMIF(E13:E56,"S",C13:C56)+SUMIF(J13:J56,"S",I13:I56)+SUMIF(K13:K56,"S",I13:I56)+SUMIF(P13:P56,"S",O13:O56)+SUMIF(Q13:Q56,"S",O13:O56)</f>
        <v>0</v>
      </c>
      <c r="J60" s="20" t="s">
        <v>32</v>
      </c>
      <c r="K60" s="12">
        <f>SUMIF(D13:D56,"W",C13:C56)+SUMIF(E13:E56,"W",C13:C56)+SUMIF(J13:J56,"W",I13:I56)+SUMIF(K13:K56,"W",I13:I56)+SUMIF(P13:P56,"W",O13:O56)+SUMIF(Q13:Q56,"W",O13:O56)</f>
        <v>0</v>
      </c>
      <c r="N60" s="18" t="s">
        <v>33</v>
      </c>
      <c r="O60" s="15" t="str">
        <f>IF(O59&gt;=120,"Y","N")</f>
        <v>N</v>
      </c>
      <c r="P60" s="52"/>
    </row>
    <row r="61" spans="1:17" x14ac:dyDescent="0.3">
      <c r="N61" s="18" t="s">
        <v>34</v>
      </c>
      <c r="O61" s="13" t="str">
        <f>IF(AND(E59&gt;=9,E60&gt;=9,K59&gt;=9,K60&gt;=12),"Y","N")</f>
        <v>N</v>
      </c>
      <c r="P61" s="52"/>
    </row>
  </sheetData>
  <sheetProtection sheet="1" objects="1" scenarios="1"/>
  <mergeCells count="2">
    <mergeCell ref="B3:F3"/>
    <mergeCell ref="A1:Q1"/>
  </mergeCells>
  <dataValidations count="1">
    <dataValidation type="list" allowBlank="1" sqref="D13:E20 D25:E32 D37:E44 D49:E56 J13:K20 J25:K32 J37:K44 J49:K56 P13:Q20 P25:Q32 P37:Q44 P49:Q56">
      <formula1>Codes</formula1>
    </dataValidation>
  </dataValidations>
  <printOptions horizontalCentered="1"/>
  <pageMargins left="0.75" right="0.75" top="0.75" bottom="0.75" header="0.3" footer="0.3"/>
  <pageSetup scale="5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17"/>
  <sheetViews>
    <sheetView zoomScaleNormal="100" workbookViewId="0">
      <selection sqref="A1:F1"/>
    </sheetView>
  </sheetViews>
  <sheetFormatPr defaultRowHeight="14.4" x14ac:dyDescent="0.3"/>
  <cols>
    <col min="1" max="1" width="79.6640625" customWidth="1"/>
    <col min="2" max="2" width="3.44140625" style="34" bestFit="1" customWidth="1"/>
    <col min="3" max="3" width="15.6640625" bestFit="1" customWidth="1"/>
    <col min="4" max="4" width="7.44140625" style="32" customWidth="1"/>
    <col min="5" max="5" width="89" bestFit="1" customWidth="1"/>
    <col min="6" max="6" width="3.44140625" bestFit="1" customWidth="1"/>
    <col min="7" max="7" width="3.33203125" bestFit="1" customWidth="1"/>
    <col min="8" max="8" width="81.21875" bestFit="1" customWidth="1"/>
    <col min="9" max="9" width="3.33203125" bestFit="1" customWidth="1"/>
  </cols>
  <sheetData>
    <row r="1" spans="1:9" ht="18" x14ac:dyDescent="0.35">
      <c r="A1" s="162" t="s">
        <v>107</v>
      </c>
      <c r="B1" s="163"/>
      <c r="C1" s="163"/>
      <c r="D1" s="163"/>
      <c r="E1" s="163"/>
      <c r="F1" s="163"/>
    </row>
    <row r="2" spans="1:9" s="29" customFormat="1" x14ac:dyDescent="0.3">
      <c r="A2" s="29" t="s">
        <v>58</v>
      </c>
      <c r="B2" s="42"/>
      <c r="D2" s="31"/>
    </row>
    <row r="3" spans="1:9" s="29" customFormat="1" x14ac:dyDescent="0.3">
      <c r="A3" s="29" t="s">
        <v>105</v>
      </c>
      <c r="B3" s="42"/>
      <c r="D3" s="31"/>
    </row>
    <row r="4" spans="1:9" s="29" customFormat="1" x14ac:dyDescent="0.3">
      <c r="B4" s="42"/>
      <c r="D4" s="31"/>
    </row>
    <row r="6" spans="1:9" x14ac:dyDescent="0.3">
      <c r="A6" s="30" t="s">
        <v>40</v>
      </c>
      <c r="B6" s="30" t="s">
        <v>3</v>
      </c>
      <c r="C6" s="48" t="s">
        <v>41</v>
      </c>
      <c r="E6" s="115" t="s">
        <v>179</v>
      </c>
      <c r="F6" s="116" t="s">
        <v>3</v>
      </c>
      <c r="H6" s="116" t="s">
        <v>180</v>
      </c>
      <c r="I6" s="116" t="s">
        <v>3</v>
      </c>
    </row>
    <row r="7" spans="1:9" x14ac:dyDescent="0.3">
      <c r="A7" s="37" t="s">
        <v>64</v>
      </c>
      <c r="B7" s="41">
        <v>4</v>
      </c>
      <c r="C7" s="1" t="s">
        <v>44</v>
      </c>
      <c r="E7" s="164" t="s">
        <v>369</v>
      </c>
      <c r="F7" s="41">
        <v>3</v>
      </c>
      <c r="H7" s="44" t="s">
        <v>117</v>
      </c>
      <c r="I7" s="41">
        <v>3</v>
      </c>
    </row>
    <row r="8" spans="1:9" x14ac:dyDescent="0.3">
      <c r="A8" s="38" t="s">
        <v>65</v>
      </c>
      <c r="B8" s="41">
        <v>4</v>
      </c>
      <c r="E8" s="44" t="s">
        <v>156</v>
      </c>
      <c r="F8" s="41">
        <v>3</v>
      </c>
      <c r="H8" s="44" t="s">
        <v>118</v>
      </c>
      <c r="I8" s="41">
        <v>3</v>
      </c>
    </row>
    <row r="9" spans="1:9" x14ac:dyDescent="0.3">
      <c r="B9" s="114"/>
      <c r="E9" s="44" t="s">
        <v>336</v>
      </c>
      <c r="F9" s="41">
        <v>3</v>
      </c>
      <c r="H9" s="89" t="s">
        <v>185</v>
      </c>
      <c r="I9" s="41">
        <v>3</v>
      </c>
    </row>
    <row r="10" spans="1:9" x14ac:dyDescent="0.3">
      <c r="A10" s="39" t="s">
        <v>345</v>
      </c>
      <c r="B10" s="33">
        <v>4</v>
      </c>
      <c r="C10" s="36" t="s">
        <v>45</v>
      </c>
      <c r="E10" s="44" t="s">
        <v>208</v>
      </c>
      <c r="F10" s="41">
        <v>3</v>
      </c>
      <c r="H10" s="89" t="s">
        <v>221</v>
      </c>
      <c r="I10" s="41">
        <v>3</v>
      </c>
    </row>
    <row r="11" spans="1:9" x14ac:dyDescent="0.3">
      <c r="A11" s="40" t="s">
        <v>67</v>
      </c>
      <c r="B11" s="33">
        <v>4</v>
      </c>
      <c r="C11" s="35"/>
      <c r="E11" s="143" t="s">
        <v>361</v>
      </c>
      <c r="F11" s="41">
        <v>3</v>
      </c>
      <c r="H11" s="44" t="s">
        <v>120</v>
      </c>
      <c r="I11" s="41">
        <v>3</v>
      </c>
    </row>
    <row r="12" spans="1:9" x14ac:dyDescent="0.3">
      <c r="A12" s="40" t="s">
        <v>66</v>
      </c>
      <c r="B12" s="33">
        <v>4</v>
      </c>
      <c r="E12" s="44" t="s">
        <v>117</v>
      </c>
      <c r="F12" s="41">
        <v>3</v>
      </c>
      <c r="H12" s="44" t="s">
        <v>274</v>
      </c>
      <c r="I12" s="41">
        <v>3</v>
      </c>
    </row>
    <row r="13" spans="1:9" x14ac:dyDescent="0.3">
      <c r="A13" s="40" t="s">
        <v>109</v>
      </c>
      <c r="B13" s="33">
        <v>4</v>
      </c>
      <c r="E13" s="44" t="s">
        <v>118</v>
      </c>
      <c r="F13" s="41">
        <v>3</v>
      </c>
      <c r="H13" s="44" t="s">
        <v>319</v>
      </c>
      <c r="I13" s="41">
        <v>3</v>
      </c>
    </row>
    <row r="14" spans="1:9" x14ac:dyDescent="0.3">
      <c r="A14" s="65" t="s">
        <v>110</v>
      </c>
      <c r="B14" s="77">
        <v>4</v>
      </c>
      <c r="E14" s="89" t="s">
        <v>185</v>
      </c>
      <c r="F14" s="41">
        <v>3</v>
      </c>
      <c r="H14" s="117" t="s">
        <v>275</v>
      </c>
      <c r="I14" s="41">
        <v>3</v>
      </c>
    </row>
    <row r="15" spans="1:9" x14ac:dyDescent="0.3">
      <c r="A15" s="35" t="s">
        <v>111</v>
      </c>
      <c r="B15" s="33">
        <v>4</v>
      </c>
      <c r="E15" s="89" t="s">
        <v>221</v>
      </c>
      <c r="F15" s="41">
        <v>3</v>
      </c>
      <c r="H15" s="86" t="s">
        <v>158</v>
      </c>
      <c r="I15" s="41">
        <v>3</v>
      </c>
    </row>
    <row r="16" spans="1:9" x14ac:dyDescent="0.3">
      <c r="A16" s="66" t="s">
        <v>112</v>
      </c>
      <c r="B16" s="33">
        <v>4</v>
      </c>
      <c r="E16" s="44" t="s">
        <v>181</v>
      </c>
      <c r="F16" s="41">
        <v>3</v>
      </c>
      <c r="H16" s="87" t="s">
        <v>370</v>
      </c>
      <c r="I16" s="125">
        <v>3</v>
      </c>
    </row>
    <row r="17" spans="1:9" x14ac:dyDescent="0.3">
      <c r="B17" s="114"/>
      <c r="E17" s="117" t="s">
        <v>317</v>
      </c>
      <c r="F17" s="125">
        <v>3</v>
      </c>
      <c r="H17" s="86" t="s">
        <v>187</v>
      </c>
      <c r="I17" s="41">
        <v>3</v>
      </c>
    </row>
    <row r="18" spans="1:9" x14ac:dyDescent="0.3">
      <c r="A18" s="43" t="s">
        <v>335</v>
      </c>
      <c r="B18" s="33">
        <v>3</v>
      </c>
      <c r="C18" s="36" t="s">
        <v>46</v>
      </c>
      <c r="E18" s="44" t="s">
        <v>209</v>
      </c>
      <c r="F18" s="41">
        <v>3</v>
      </c>
      <c r="H18" s="86" t="s">
        <v>210</v>
      </c>
      <c r="I18" s="41">
        <v>3</v>
      </c>
    </row>
    <row r="19" spans="1:9" x14ac:dyDescent="0.3">
      <c r="A19" s="67" t="s">
        <v>68</v>
      </c>
      <c r="B19" s="33">
        <v>3</v>
      </c>
      <c r="C19" s="35"/>
      <c r="E19" s="44" t="s">
        <v>276</v>
      </c>
      <c r="F19" s="41">
        <v>3</v>
      </c>
      <c r="H19" s="44" t="s">
        <v>121</v>
      </c>
      <c r="I19" s="41">
        <v>3</v>
      </c>
    </row>
    <row r="20" spans="1:9" x14ac:dyDescent="0.3">
      <c r="A20" s="67" t="s">
        <v>312</v>
      </c>
      <c r="B20" s="33">
        <v>3</v>
      </c>
      <c r="E20" s="86" t="s">
        <v>186</v>
      </c>
      <c r="F20" s="41">
        <v>3</v>
      </c>
      <c r="H20" s="44" t="s">
        <v>217</v>
      </c>
      <c r="I20" s="41">
        <v>3</v>
      </c>
    </row>
    <row r="21" spans="1:9" x14ac:dyDescent="0.3">
      <c r="A21" s="45" t="s">
        <v>69</v>
      </c>
      <c r="B21" s="33">
        <v>3</v>
      </c>
      <c r="E21" s="44" t="s">
        <v>318</v>
      </c>
      <c r="F21" s="41">
        <v>3</v>
      </c>
      <c r="H21" s="44" t="s">
        <v>159</v>
      </c>
      <c r="I21" s="41">
        <v>3</v>
      </c>
    </row>
    <row r="22" spans="1:9" x14ac:dyDescent="0.3">
      <c r="A22" s="83" t="s">
        <v>183</v>
      </c>
      <c r="B22" s="33">
        <v>3</v>
      </c>
      <c r="E22" s="86" t="s">
        <v>157</v>
      </c>
      <c r="F22" s="41">
        <v>3</v>
      </c>
      <c r="H22" s="44" t="s">
        <v>160</v>
      </c>
      <c r="I22" s="41">
        <v>3</v>
      </c>
    </row>
    <row r="23" spans="1:9" x14ac:dyDescent="0.3">
      <c r="B23" s="114"/>
      <c r="E23" s="44" t="s">
        <v>119</v>
      </c>
      <c r="F23" s="41">
        <v>3</v>
      </c>
      <c r="H23" s="44" t="s">
        <v>363</v>
      </c>
      <c r="I23" s="41">
        <v>3</v>
      </c>
    </row>
    <row r="24" spans="1:9" x14ac:dyDescent="0.3">
      <c r="A24" s="47" t="s">
        <v>71</v>
      </c>
      <c r="B24" s="41">
        <v>4</v>
      </c>
      <c r="C24" s="49" t="s">
        <v>47</v>
      </c>
      <c r="E24" s="44" t="s">
        <v>120</v>
      </c>
      <c r="F24" s="41">
        <v>3</v>
      </c>
      <c r="H24" s="44" t="s">
        <v>122</v>
      </c>
      <c r="I24" s="41">
        <v>3</v>
      </c>
    </row>
    <row r="25" spans="1:9" x14ac:dyDescent="0.3">
      <c r="A25" s="50" t="s">
        <v>72</v>
      </c>
      <c r="B25" s="33">
        <v>4</v>
      </c>
      <c r="E25" s="44" t="s">
        <v>274</v>
      </c>
      <c r="F25" s="41">
        <v>3</v>
      </c>
      <c r="H25" s="86" t="s">
        <v>161</v>
      </c>
      <c r="I25" s="41">
        <v>3</v>
      </c>
    </row>
    <row r="26" spans="1:9" x14ac:dyDescent="0.3">
      <c r="B26" s="114"/>
      <c r="E26" s="44" t="s">
        <v>319</v>
      </c>
      <c r="F26" s="41">
        <v>3</v>
      </c>
      <c r="H26" s="90" t="s">
        <v>162</v>
      </c>
      <c r="I26" s="41">
        <v>3</v>
      </c>
    </row>
    <row r="27" spans="1:9" x14ac:dyDescent="0.3">
      <c r="A27" s="43" t="s">
        <v>73</v>
      </c>
      <c r="B27" s="33">
        <v>3</v>
      </c>
      <c r="C27" s="49" t="s">
        <v>48</v>
      </c>
      <c r="E27" s="87" t="s">
        <v>289</v>
      </c>
      <c r="F27" s="125">
        <v>3</v>
      </c>
      <c r="H27" s="86" t="s">
        <v>163</v>
      </c>
      <c r="I27" s="41">
        <v>3</v>
      </c>
    </row>
    <row r="28" spans="1:9" x14ac:dyDescent="0.3">
      <c r="A28" s="50" t="s">
        <v>93</v>
      </c>
      <c r="B28" s="33">
        <v>4</v>
      </c>
      <c r="E28" s="117" t="s">
        <v>275</v>
      </c>
      <c r="F28" s="41">
        <v>3</v>
      </c>
      <c r="H28" s="44" t="s">
        <v>278</v>
      </c>
      <c r="I28" s="41">
        <v>3</v>
      </c>
    </row>
    <row r="29" spans="1:9" x14ac:dyDescent="0.3">
      <c r="B29" s="114"/>
      <c r="E29" s="44" t="s">
        <v>277</v>
      </c>
      <c r="F29" s="41">
        <v>1</v>
      </c>
      <c r="H29" s="86" t="s">
        <v>123</v>
      </c>
      <c r="I29" s="41">
        <v>3</v>
      </c>
    </row>
    <row r="30" spans="1:9" x14ac:dyDescent="0.3">
      <c r="A30" s="1" t="s">
        <v>76</v>
      </c>
      <c r="B30" s="33">
        <v>3</v>
      </c>
      <c r="C30" s="49" t="s">
        <v>49</v>
      </c>
      <c r="E30" s="44" t="s">
        <v>327</v>
      </c>
      <c r="F30" s="41">
        <v>3</v>
      </c>
      <c r="H30" s="44" t="s">
        <v>188</v>
      </c>
      <c r="I30" s="41">
        <v>3</v>
      </c>
    </row>
    <row r="31" spans="1:9" x14ac:dyDescent="0.3">
      <c r="A31" s="43" t="s">
        <v>77</v>
      </c>
      <c r="B31" s="41">
        <v>4</v>
      </c>
      <c r="E31" s="86" t="s">
        <v>158</v>
      </c>
      <c r="F31" s="41">
        <v>3</v>
      </c>
      <c r="H31" s="44" t="s">
        <v>279</v>
      </c>
      <c r="I31" s="41">
        <v>3</v>
      </c>
    </row>
    <row r="32" spans="1:9" x14ac:dyDescent="0.3">
      <c r="A32" s="45" t="s">
        <v>78</v>
      </c>
      <c r="B32" s="41">
        <v>4</v>
      </c>
      <c r="E32" s="87" t="s">
        <v>370</v>
      </c>
      <c r="F32" s="125">
        <v>3</v>
      </c>
      <c r="H32" s="44" t="s">
        <v>164</v>
      </c>
      <c r="I32" s="41">
        <v>3</v>
      </c>
    </row>
    <row r="33" spans="1:9" x14ac:dyDescent="0.3">
      <c r="A33" s="45" t="s">
        <v>227</v>
      </c>
      <c r="B33" s="41">
        <v>4</v>
      </c>
      <c r="E33" s="86" t="s">
        <v>187</v>
      </c>
      <c r="F33" s="41">
        <v>3</v>
      </c>
      <c r="H33" s="44" t="s">
        <v>216</v>
      </c>
      <c r="I33" s="41">
        <v>3</v>
      </c>
    </row>
    <row r="34" spans="1:9" x14ac:dyDescent="0.3">
      <c r="A34" s="46" t="s">
        <v>79</v>
      </c>
      <c r="B34" s="41">
        <v>4</v>
      </c>
      <c r="E34" s="86" t="s">
        <v>210</v>
      </c>
      <c r="F34" s="41">
        <v>3</v>
      </c>
      <c r="H34" s="44" t="s">
        <v>328</v>
      </c>
      <c r="I34" s="41">
        <v>3</v>
      </c>
    </row>
    <row r="35" spans="1:9" x14ac:dyDescent="0.3">
      <c r="B35" s="114"/>
      <c r="E35" s="44" t="s">
        <v>121</v>
      </c>
      <c r="F35" s="41">
        <v>3</v>
      </c>
      <c r="H35" s="44" t="s">
        <v>165</v>
      </c>
      <c r="I35" s="41">
        <v>3</v>
      </c>
    </row>
    <row r="36" spans="1:9" x14ac:dyDescent="0.3">
      <c r="A36" s="1" t="s">
        <v>82</v>
      </c>
      <c r="B36" s="33">
        <v>3</v>
      </c>
      <c r="C36" s="49" t="s">
        <v>50</v>
      </c>
      <c r="E36" s="44" t="s">
        <v>217</v>
      </c>
      <c r="F36" s="41">
        <v>3</v>
      </c>
      <c r="H36" s="44" t="s">
        <v>177</v>
      </c>
      <c r="I36" s="41">
        <v>3</v>
      </c>
    </row>
    <row r="37" spans="1:9" x14ac:dyDescent="0.3">
      <c r="A37" s="47" t="s">
        <v>83</v>
      </c>
      <c r="B37" s="33">
        <v>4</v>
      </c>
      <c r="E37" s="44" t="s">
        <v>371</v>
      </c>
      <c r="F37" s="41">
        <v>3</v>
      </c>
      <c r="H37" s="118" t="s">
        <v>280</v>
      </c>
      <c r="I37" s="41">
        <v>3</v>
      </c>
    </row>
    <row r="38" spans="1:9" x14ac:dyDescent="0.3">
      <c r="A38" s="44" t="s">
        <v>84</v>
      </c>
      <c r="B38" s="33">
        <v>4</v>
      </c>
      <c r="E38" s="44" t="s">
        <v>159</v>
      </c>
      <c r="F38" s="41">
        <v>3</v>
      </c>
      <c r="H38" s="44" t="s">
        <v>189</v>
      </c>
      <c r="I38" s="41">
        <v>3</v>
      </c>
    </row>
    <row r="39" spans="1:9" x14ac:dyDescent="0.3">
      <c r="A39" s="44" t="s">
        <v>228</v>
      </c>
      <c r="B39" s="33">
        <v>4</v>
      </c>
      <c r="E39" s="44" t="s">
        <v>160</v>
      </c>
      <c r="F39" s="41">
        <v>3</v>
      </c>
      <c r="H39" s="117" t="s">
        <v>320</v>
      </c>
      <c r="I39" s="41">
        <v>3</v>
      </c>
    </row>
    <row r="40" spans="1:9" x14ac:dyDescent="0.3">
      <c r="A40" s="46" t="s">
        <v>85</v>
      </c>
      <c r="B40" s="33">
        <v>4</v>
      </c>
      <c r="E40" s="87" t="s">
        <v>290</v>
      </c>
      <c r="F40" s="125">
        <v>3</v>
      </c>
      <c r="H40" s="87" t="s">
        <v>292</v>
      </c>
      <c r="I40" s="125">
        <v>3</v>
      </c>
    </row>
    <row r="41" spans="1:9" x14ac:dyDescent="0.3">
      <c r="B41" s="114"/>
      <c r="E41" s="87" t="s">
        <v>297</v>
      </c>
      <c r="F41" s="125">
        <v>3</v>
      </c>
      <c r="G41" s="80"/>
      <c r="H41" s="44" t="s">
        <v>191</v>
      </c>
      <c r="I41" s="41">
        <v>3</v>
      </c>
    </row>
    <row r="42" spans="1:9" x14ac:dyDescent="0.3">
      <c r="A42" s="43" t="s">
        <v>61</v>
      </c>
      <c r="B42" s="68">
        <v>1</v>
      </c>
      <c r="C42" s="1" t="s">
        <v>100</v>
      </c>
      <c r="E42" s="44" t="s">
        <v>363</v>
      </c>
      <c r="F42" s="125">
        <v>3</v>
      </c>
      <c r="G42" s="80"/>
      <c r="H42" s="44" t="s">
        <v>142</v>
      </c>
      <c r="I42" s="41">
        <v>3</v>
      </c>
    </row>
    <row r="43" spans="1:9" x14ac:dyDescent="0.3">
      <c r="A43" s="45" t="s">
        <v>74</v>
      </c>
      <c r="B43" s="68">
        <v>1</v>
      </c>
      <c r="E43" s="44" t="s">
        <v>122</v>
      </c>
      <c r="F43" s="41">
        <v>3</v>
      </c>
      <c r="G43" s="80"/>
      <c r="H43" s="44" t="s">
        <v>126</v>
      </c>
      <c r="I43" s="41">
        <v>3</v>
      </c>
    </row>
    <row r="44" spans="1:9" x14ac:dyDescent="0.3">
      <c r="A44" s="45" t="s">
        <v>81</v>
      </c>
      <c r="B44" s="68">
        <v>1</v>
      </c>
      <c r="E44" s="86" t="s">
        <v>161</v>
      </c>
      <c r="F44" s="41">
        <v>3</v>
      </c>
      <c r="G44" s="80"/>
      <c r="H44" s="44" t="s">
        <v>143</v>
      </c>
      <c r="I44" s="41">
        <v>4</v>
      </c>
    </row>
    <row r="45" spans="1:9" x14ac:dyDescent="0.3">
      <c r="A45" s="45" t="s">
        <v>87</v>
      </c>
      <c r="B45" s="68">
        <v>1</v>
      </c>
      <c r="E45" s="90" t="s">
        <v>162</v>
      </c>
      <c r="F45" s="41">
        <v>3</v>
      </c>
      <c r="G45" s="80"/>
      <c r="H45" s="44" t="s">
        <v>145</v>
      </c>
      <c r="I45" s="41">
        <v>3</v>
      </c>
    </row>
    <row r="46" spans="1:9" x14ac:dyDescent="0.3">
      <c r="A46" s="45" t="s">
        <v>308</v>
      </c>
      <c r="B46" s="68">
        <v>1</v>
      </c>
      <c r="E46" s="86" t="s">
        <v>163</v>
      </c>
      <c r="F46" s="41">
        <v>3</v>
      </c>
      <c r="G46" s="80"/>
      <c r="H46" s="44" t="s">
        <v>215</v>
      </c>
      <c r="I46" s="41">
        <v>3</v>
      </c>
    </row>
    <row r="47" spans="1:9" x14ac:dyDescent="0.3">
      <c r="A47" s="45" t="s">
        <v>309</v>
      </c>
      <c r="B47" s="68">
        <v>1</v>
      </c>
      <c r="E47" s="44" t="s">
        <v>278</v>
      </c>
      <c r="F47" s="41">
        <v>3</v>
      </c>
      <c r="G47" s="80"/>
      <c r="H47" s="44" t="s">
        <v>146</v>
      </c>
      <c r="I47" s="41">
        <v>4</v>
      </c>
    </row>
    <row r="48" spans="1:9" x14ac:dyDescent="0.3">
      <c r="A48" s="45" t="s">
        <v>80</v>
      </c>
      <c r="B48" s="68">
        <v>1</v>
      </c>
      <c r="E48" s="86" t="s">
        <v>123</v>
      </c>
      <c r="F48" s="41">
        <v>3</v>
      </c>
      <c r="G48" s="80"/>
      <c r="H48" s="44" t="s">
        <v>128</v>
      </c>
      <c r="I48" s="41">
        <v>3</v>
      </c>
    </row>
    <row r="49" spans="1:9" x14ac:dyDescent="0.3">
      <c r="A49" s="45" t="s">
        <v>86</v>
      </c>
      <c r="B49" s="68">
        <v>1</v>
      </c>
      <c r="E49" s="44" t="s">
        <v>188</v>
      </c>
      <c r="F49" s="41">
        <v>3</v>
      </c>
      <c r="G49" s="80"/>
      <c r="H49" s="44" t="s">
        <v>211</v>
      </c>
      <c r="I49" s="41">
        <v>3</v>
      </c>
    </row>
    <row r="50" spans="1:9" x14ac:dyDescent="0.3">
      <c r="A50" s="44" t="s">
        <v>90</v>
      </c>
      <c r="B50" s="68">
        <v>2</v>
      </c>
      <c r="E50" s="44" t="s">
        <v>279</v>
      </c>
      <c r="F50" s="41">
        <v>3</v>
      </c>
      <c r="G50" s="80"/>
      <c r="H50" s="44" t="s">
        <v>212</v>
      </c>
      <c r="I50" s="41">
        <v>3</v>
      </c>
    </row>
    <row r="51" spans="1:9" x14ac:dyDescent="0.3">
      <c r="A51" s="44" t="s">
        <v>101</v>
      </c>
      <c r="B51" s="68">
        <v>1</v>
      </c>
      <c r="E51" s="44" t="s">
        <v>164</v>
      </c>
      <c r="F51" s="41">
        <v>3</v>
      </c>
      <c r="G51" s="80"/>
      <c r="H51" s="44" t="s">
        <v>147</v>
      </c>
      <c r="I51" s="41">
        <v>3</v>
      </c>
    </row>
    <row r="52" spans="1:9" x14ac:dyDescent="0.3">
      <c r="A52" s="46" t="s">
        <v>218</v>
      </c>
      <c r="B52" s="68">
        <v>3</v>
      </c>
      <c r="C52" t="s">
        <v>310</v>
      </c>
      <c r="E52" s="44" t="s">
        <v>216</v>
      </c>
      <c r="F52" s="41">
        <v>3</v>
      </c>
      <c r="G52" s="80"/>
      <c r="H52" s="44" t="s">
        <v>218</v>
      </c>
      <c r="I52" s="41">
        <v>3</v>
      </c>
    </row>
    <row r="53" spans="1:9" x14ac:dyDescent="0.3">
      <c r="B53" s="114"/>
      <c r="C53" t="s">
        <v>311</v>
      </c>
      <c r="E53" s="44" t="s">
        <v>328</v>
      </c>
      <c r="F53" s="41">
        <v>3</v>
      </c>
      <c r="G53" s="80"/>
      <c r="H53" s="89" t="s">
        <v>294</v>
      </c>
      <c r="I53" s="126">
        <v>3</v>
      </c>
    </row>
    <row r="54" spans="1:9" x14ac:dyDescent="0.3">
      <c r="A54" s="127" t="s">
        <v>104</v>
      </c>
      <c r="B54" s="33">
        <v>4</v>
      </c>
      <c r="C54" s="1" t="s">
        <v>102</v>
      </c>
      <c r="E54" s="117" t="s">
        <v>291</v>
      </c>
      <c r="F54" s="125">
        <v>3</v>
      </c>
      <c r="G54" s="80"/>
      <c r="H54" s="44" t="s">
        <v>322</v>
      </c>
      <c r="I54" s="119">
        <v>3</v>
      </c>
    </row>
    <row r="55" spans="1:9" x14ac:dyDescent="0.3">
      <c r="A55" s="118" t="s">
        <v>343</v>
      </c>
      <c r="B55" s="33">
        <v>3</v>
      </c>
      <c r="E55" s="44" t="s">
        <v>165</v>
      </c>
      <c r="F55" s="41">
        <v>3</v>
      </c>
      <c r="G55" s="80"/>
      <c r="H55" s="44" t="s">
        <v>148</v>
      </c>
      <c r="I55" s="41">
        <v>3</v>
      </c>
    </row>
    <row r="56" spans="1:9" x14ac:dyDescent="0.3">
      <c r="A56" s="50" t="s">
        <v>331</v>
      </c>
      <c r="B56" s="33">
        <v>3</v>
      </c>
      <c r="E56" s="44" t="s">
        <v>177</v>
      </c>
      <c r="F56" s="41">
        <v>3</v>
      </c>
      <c r="G56" s="80"/>
      <c r="H56" s="44" t="s">
        <v>149</v>
      </c>
      <c r="I56" s="41">
        <v>3</v>
      </c>
    </row>
    <row r="57" spans="1:9" x14ac:dyDescent="0.3">
      <c r="B57" s="136"/>
      <c r="E57" s="118" t="s">
        <v>280</v>
      </c>
      <c r="F57" s="41">
        <v>3</v>
      </c>
      <c r="G57" s="80"/>
      <c r="H57" s="44" t="s">
        <v>150</v>
      </c>
      <c r="I57" s="41">
        <v>3</v>
      </c>
    </row>
    <row r="58" spans="1:9" x14ac:dyDescent="0.3">
      <c r="A58" s="127" t="s">
        <v>103</v>
      </c>
      <c r="B58" s="33">
        <v>3</v>
      </c>
      <c r="C58" s="1" t="s">
        <v>316</v>
      </c>
      <c r="E58" s="44" t="s">
        <v>189</v>
      </c>
      <c r="F58" s="41">
        <v>3</v>
      </c>
      <c r="G58" s="80"/>
      <c r="H58" s="44" t="s">
        <v>192</v>
      </c>
      <c r="I58" s="41">
        <v>3</v>
      </c>
    </row>
    <row r="59" spans="1:9" x14ac:dyDescent="0.3">
      <c r="A59" s="118" t="s">
        <v>314</v>
      </c>
      <c r="B59" s="33">
        <v>3</v>
      </c>
      <c r="E59" s="117" t="s">
        <v>320</v>
      </c>
      <c r="F59" s="41">
        <v>3</v>
      </c>
      <c r="G59" s="80"/>
      <c r="H59" s="44" t="s">
        <v>151</v>
      </c>
      <c r="I59" s="41">
        <v>3</v>
      </c>
    </row>
    <row r="60" spans="1:9" x14ac:dyDescent="0.3">
      <c r="A60" t="s">
        <v>313</v>
      </c>
      <c r="B60" s="33">
        <v>3</v>
      </c>
      <c r="E60" s="44" t="s">
        <v>124</v>
      </c>
      <c r="F60" s="41">
        <v>3</v>
      </c>
      <c r="G60" s="80"/>
      <c r="H60" s="44" t="s">
        <v>152</v>
      </c>
      <c r="I60" s="41">
        <v>3</v>
      </c>
    </row>
    <row r="61" spans="1:9" x14ac:dyDescent="0.3">
      <c r="A61" s="118" t="s">
        <v>315</v>
      </c>
      <c r="B61" s="33">
        <v>3</v>
      </c>
      <c r="E61" s="87" t="s">
        <v>292</v>
      </c>
      <c r="F61" s="125">
        <v>3</v>
      </c>
      <c r="H61" s="44" t="s">
        <v>193</v>
      </c>
      <c r="I61" s="41">
        <v>3</v>
      </c>
    </row>
    <row r="62" spans="1:9" x14ac:dyDescent="0.3">
      <c r="A62" s="46" t="s">
        <v>379</v>
      </c>
      <c r="B62" s="41">
        <v>4</v>
      </c>
      <c r="E62" s="44" t="s">
        <v>190</v>
      </c>
      <c r="F62" s="41">
        <v>3</v>
      </c>
      <c r="G62" s="80"/>
      <c r="H62" s="86" t="s">
        <v>166</v>
      </c>
      <c r="I62" s="41">
        <v>3</v>
      </c>
    </row>
    <row r="63" spans="1:9" x14ac:dyDescent="0.3">
      <c r="B63" s="124"/>
      <c r="D63"/>
      <c r="E63" s="44" t="s">
        <v>365</v>
      </c>
      <c r="F63" s="41">
        <v>3</v>
      </c>
      <c r="G63" s="80"/>
      <c r="H63" s="86" t="s">
        <v>104</v>
      </c>
      <c r="I63" s="41">
        <v>4</v>
      </c>
    </row>
    <row r="64" spans="1:9" x14ac:dyDescent="0.3">
      <c r="A64" s="115" t="s">
        <v>270</v>
      </c>
      <c r="B64" s="116" t="s">
        <v>3</v>
      </c>
      <c r="D64"/>
      <c r="E64" s="117" t="s">
        <v>293</v>
      </c>
      <c r="F64" s="125">
        <v>3</v>
      </c>
      <c r="G64" s="80"/>
      <c r="H64" s="86" t="s">
        <v>167</v>
      </c>
      <c r="I64" s="41">
        <v>4</v>
      </c>
    </row>
    <row r="65" spans="1:9" x14ac:dyDescent="0.3">
      <c r="A65" s="164" t="s">
        <v>369</v>
      </c>
      <c r="B65" s="41">
        <v>3</v>
      </c>
      <c r="E65" s="87" t="s">
        <v>141</v>
      </c>
      <c r="F65" s="41">
        <v>3</v>
      </c>
      <c r="G65" s="80"/>
      <c r="H65" s="44" t="s">
        <v>178</v>
      </c>
      <c r="I65" s="41">
        <v>3</v>
      </c>
    </row>
    <row r="66" spans="1:9" x14ac:dyDescent="0.3">
      <c r="A66" s="44" t="s">
        <v>156</v>
      </c>
      <c r="B66" s="41">
        <v>3</v>
      </c>
      <c r="E66" s="87" t="s">
        <v>125</v>
      </c>
      <c r="F66" s="41">
        <v>3</v>
      </c>
      <c r="G66" s="80"/>
      <c r="H66" s="44" t="s">
        <v>329</v>
      </c>
      <c r="I66" s="41">
        <v>1</v>
      </c>
    </row>
    <row r="67" spans="1:9" x14ac:dyDescent="0.3">
      <c r="A67" s="143" t="s">
        <v>361</v>
      </c>
      <c r="B67" s="41">
        <v>3</v>
      </c>
      <c r="E67" s="44" t="s">
        <v>191</v>
      </c>
      <c r="F67" s="41">
        <v>3</v>
      </c>
      <c r="G67" s="80"/>
      <c r="H67" s="44" t="s">
        <v>213</v>
      </c>
      <c r="I67" s="41">
        <v>3</v>
      </c>
    </row>
    <row r="68" spans="1:9" x14ac:dyDescent="0.3">
      <c r="A68" s="44" t="s">
        <v>208</v>
      </c>
      <c r="B68" s="41">
        <v>3</v>
      </c>
      <c r="E68" s="44" t="s">
        <v>142</v>
      </c>
      <c r="F68" s="41">
        <v>3</v>
      </c>
      <c r="G68" s="80"/>
      <c r="H68" s="44" t="s">
        <v>129</v>
      </c>
      <c r="I68" s="41">
        <v>3</v>
      </c>
    </row>
    <row r="69" spans="1:9" x14ac:dyDescent="0.3">
      <c r="A69" s="44" t="s">
        <v>117</v>
      </c>
      <c r="B69" s="41">
        <v>3</v>
      </c>
      <c r="E69" s="44" t="s">
        <v>126</v>
      </c>
      <c r="F69" s="41">
        <v>3</v>
      </c>
      <c r="G69" s="80"/>
      <c r="H69" s="86" t="s">
        <v>130</v>
      </c>
      <c r="I69" s="41">
        <v>3</v>
      </c>
    </row>
    <row r="70" spans="1:9" x14ac:dyDescent="0.3">
      <c r="A70" s="44" t="s">
        <v>118</v>
      </c>
      <c r="B70" s="41">
        <v>3</v>
      </c>
      <c r="E70" s="44" t="s">
        <v>143</v>
      </c>
      <c r="F70" s="41">
        <v>4</v>
      </c>
      <c r="G70" s="80"/>
      <c r="H70" s="86" t="s">
        <v>214</v>
      </c>
      <c r="I70" s="41">
        <v>3</v>
      </c>
    </row>
    <row r="71" spans="1:9" x14ac:dyDescent="0.3">
      <c r="A71" s="89" t="s">
        <v>185</v>
      </c>
      <c r="B71" s="41">
        <v>3</v>
      </c>
      <c r="E71" s="44" t="s">
        <v>145</v>
      </c>
      <c r="F71" s="41">
        <v>3</v>
      </c>
      <c r="G71" s="80"/>
      <c r="H71" s="86" t="s">
        <v>338</v>
      </c>
      <c r="I71" s="41"/>
    </row>
    <row r="72" spans="1:9" x14ac:dyDescent="0.3">
      <c r="A72" s="89" t="s">
        <v>221</v>
      </c>
      <c r="B72" s="41">
        <v>3</v>
      </c>
      <c r="E72" s="44" t="s">
        <v>215</v>
      </c>
      <c r="F72" s="41">
        <v>3</v>
      </c>
      <c r="G72" s="80"/>
      <c r="H72" s="86" t="s">
        <v>339</v>
      </c>
      <c r="I72" s="41"/>
    </row>
    <row r="73" spans="1:9" x14ac:dyDescent="0.3">
      <c r="A73" s="44" t="s">
        <v>181</v>
      </c>
      <c r="B73" s="41">
        <v>3</v>
      </c>
      <c r="E73" s="44" t="s">
        <v>146</v>
      </c>
      <c r="F73" s="41">
        <v>4</v>
      </c>
      <c r="G73" s="80"/>
      <c r="H73" s="44" t="s">
        <v>131</v>
      </c>
      <c r="I73" s="41">
        <v>3</v>
      </c>
    </row>
    <row r="74" spans="1:9" x14ac:dyDescent="0.3">
      <c r="A74" s="44" t="s">
        <v>317</v>
      </c>
      <c r="B74" s="41">
        <v>3</v>
      </c>
      <c r="E74" s="44" t="s">
        <v>128</v>
      </c>
      <c r="F74" s="41">
        <v>3</v>
      </c>
      <c r="G74" s="80"/>
      <c r="H74" s="86" t="s">
        <v>168</v>
      </c>
      <c r="I74" s="41">
        <v>3</v>
      </c>
    </row>
    <row r="75" spans="1:9" x14ac:dyDescent="0.3">
      <c r="A75" s="44" t="s">
        <v>209</v>
      </c>
      <c r="B75" s="41">
        <v>3</v>
      </c>
      <c r="E75" s="44" t="s">
        <v>211</v>
      </c>
      <c r="F75" s="41">
        <v>3</v>
      </c>
      <c r="G75" s="80"/>
      <c r="H75" s="44" t="s">
        <v>169</v>
      </c>
      <c r="I75" s="41">
        <v>3</v>
      </c>
    </row>
    <row r="76" spans="1:9" x14ac:dyDescent="0.3">
      <c r="A76" s="44" t="s">
        <v>276</v>
      </c>
      <c r="B76" s="41">
        <v>3</v>
      </c>
      <c r="E76" s="44" t="s">
        <v>212</v>
      </c>
      <c r="F76" s="41">
        <v>3</v>
      </c>
      <c r="G76" s="80"/>
      <c r="H76" s="44" t="s">
        <v>330</v>
      </c>
      <c r="I76" s="41">
        <v>3</v>
      </c>
    </row>
    <row r="77" spans="1:9" x14ac:dyDescent="0.3">
      <c r="A77" s="86" t="s">
        <v>186</v>
      </c>
      <c r="B77" s="41">
        <v>3</v>
      </c>
      <c r="E77" s="44" t="s">
        <v>147</v>
      </c>
      <c r="F77" s="41">
        <v>3</v>
      </c>
      <c r="G77" s="80"/>
      <c r="H77" s="44" t="s">
        <v>373</v>
      </c>
      <c r="I77" s="41">
        <v>3</v>
      </c>
    </row>
    <row r="78" spans="1:9" x14ac:dyDescent="0.3">
      <c r="A78" s="76" t="s">
        <v>318</v>
      </c>
      <c r="B78" s="41">
        <v>3</v>
      </c>
      <c r="E78" s="44" t="s">
        <v>218</v>
      </c>
      <c r="F78" s="41">
        <v>3</v>
      </c>
      <c r="G78" s="80"/>
      <c r="H78" s="118" t="s">
        <v>323</v>
      </c>
      <c r="I78" s="119">
        <v>3</v>
      </c>
    </row>
    <row r="79" spans="1:9" x14ac:dyDescent="0.3">
      <c r="A79" s="86" t="s">
        <v>157</v>
      </c>
      <c r="B79" s="41">
        <v>3</v>
      </c>
      <c r="E79" s="89" t="s">
        <v>294</v>
      </c>
      <c r="F79" s="126">
        <v>3</v>
      </c>
      <c r="G79" s="80"/>
      <c r="H79" s="118" t="s">
        <v>281</v>
      </c>
      <c r="I79" s="41">
        <v>3</v>
      </c>
    </row>
    <row r="80" spans="1:9" x14ac:dyDescent="0.3">
      <c r="A80" s="44" t="s">
        <v>119</v>
      </c>
      <c r="B80" s="41">
        <v>3</v>
      </c>
      <c r="E80" s="44" t="s">
        <v>322</v>
      </c>
      <c r="F80" s="119">
        <v>3</v>
      </c>
      <c r="G80" s="80"/>
      <c r="H80" s="118" t="s">
        <v>374</v>
      </c>
      <c r="I80" s="119">
        <v>3</v>
      </c>
    </row>
    <row r="81" spans="1:9" x14ac:dyDescent="0.3">
      <c r="A81" s="44" t="s">
        <v>120</v>
      </c>
      <c r="B81" s="41">
        <v>3</v>
      </c>
      <c r="E81" s="44" t="s">
        <v>148</v>
      </c>
      <c r="F81" s="41">
        <v>3</v>
      </c>
      <c r="G81" s="80"/>
      <c r="H81" s="118" t="s">
        <v>298</v>
      </c>
      <c r="I81" s="119">
        <v>3</v>
      </c>
    </row>
    <row r="82" spans="1:9" x14ac:dyDescent="0.3">
      <c r="A82" s="44" t="s">
        <v>274</v>
      </c>
      <c r="B82" s="41">
        <v>3</v>
      </c>
      <c r="E82" s="44" t="s">
        <v>149</v>
      </c>
      <c r="F82" s="41">
        <v>3</v>
      </c>
      <c r="G82" s="80"/>
      <c r="H82" s="118" t="s">
        <v>331</v>
      </c>
      <c r="I82" s="119">
        <v>3</v>
      </c>
    </row>
    <row r="83" spans="1:9" x14ac:dyDescent="0.3">
      <c r="A83" s="44" t="s">
        <v>319</v>
      </c>
      <c r="B83" s="121">
        <v>3</v>
      </c>
      <c r="E83" s="44" t="s">
        <v>150</v>
      </c>
      <c r="F83" s="41">
        <v>3</v>
      </c>
      <c r="G83" s="80"/>
      <c r="H83" s="86" t="s">
        <v>196</v>
      </c>
      <c r="I83" s="41">
        <v>3</v>
      </c>
    </row>
    <row r="84" spans="1:9" x14ac:dyDescent="0.3">
      <c r="A84" s="87" t="s">
        <v>289</v>
      </c>
      <c r="B84" s="125">
        <v>3</v>
      </c>
      <c r="E84" s="44" t="s">
        <v>192</v>
      </c>
      <c r="F84" s="41">
        <v>3</v>
      </c>
      <c r="G84" s="80"/>
      <c r="H84" s="118" t="s">
        <v>282</v>
      </c>
      <c r="I84" s="41">
        <v>3</v>
      </c>
    </row>
    <row r="85" spans="1:9" x14ac:dyDescent="0.3">
      <c r="A85" s="117" t="s">
        <v>275</v>
      </c>
      <c r="B85" s="41">
        <v>3</v>
      </c>
      <c r="E85" s="44" t="s">
        <v>151</v>
      </c>
      <c r="F85" s="41">
        <v>3</v>
      </c>
      <c r="G85" s="80"/>
      <c r="H85" s="44" t="s">
        <v>197</v>
      </c>
      <c r="I85" s="41">
        <v>3</v>
      </c>
    </row>
    <row r="86" spans="1:9" x14ac:dyDescent="0.3">
      <c r="A86" s="44" t="s">
        <v>362</v>
      </c>
      <c r="B86" s="144">
        <v>3</v>
      </c>
      <c r="E86" s="44" t="s">
        <v>152</v>
      </c>
      <c r="F86" s="41">
        <v>3</v>
      </c>
      <c r="G86" s="80"/>
      <c r="H86" s="88" t="s">
        <v>132</v>
      </c>
      <c r="I86" s="41">
        <v>3</v>
      </c>
    </row>
    <row r="87" spans="1:9" x14ac:dyDescent="0.3">
      <c r="A87" s="44" t="s">
        <v>277</v>
      </c>
      <c r="B87" s="41">
        <v>1</v>
      </c>
      <c r="E87" s="44" t="s">
        <v>193</v>
      </c>
      <c r="F87" s="41">
        <v>3</v>
      </c>
      <c r="G87" s="80"/>
      <c r="H87" s="88" t="s">
        <v>332</v>
      </c>
      <c r="I87" s="41">
        <v>3</v>
      </c>
    </row>
    <row r="88" spans="1:9" x14ac:dyDescent="0.3">
      <c r="A88" s="44" t="s">
        <v>327</v>
      </c>
      <c r="B88" s="41">
        <v>3</v>
      </c>
      <c r="E88" s="86" t="s">
        <v>166</v>
      </c>
      <c r="F88" s="41">
        <v>3</v>
      </c>
      <c r="G88" s="80"/>
      <c r="H88" s="88" t="s">
        <v>198</v>
      </c>
      <c r="I88" s="41">
        <v>4</v>
      </c>
    </row>
    <row r="89" spans="1:9" x14ac:dyDescent="0.3">
      <c r="A89" s="86" t="s">
        <v>158</v>
      </c>
      <c r="B89" s="41">
        <v>3</v>
      </c>
      <c r="E89" s="86" t="s">
        <v>104</v>
      </c>
      <c r="F89" s="41">
        <v>4</v>
      </c>
      <c r="G89" s="80"/>
      <c r="H89" s="88" t="s">
        <v>133</v>
      </c>
      <c r="I89" s="41">
        <v>3</v>
      </c>
    </row>
    <row r="90" spans="1:9" x14ac:dyDescent="0.3">
      <c r="A90" s="87" t="s">
        <v>370</v>
      </c>
      <c r="B90" s="125">
        <v>3</v>
      </c>
      <c r="E90" s="86" t="s">
        <v>167</v>
      </c>
      <c r="F90" s="41">
        <v>4</v>
      </c>
      <c r="G90" s="80"/>
      <c r="H90" s="44" t="s">
        <v>135</v>
      </c>
      <c r="I90" s="41">
        <v>3</v>
      </c>
    </row>
    <row r="91" spans="1:9" x14ac:dyDescent="0.3">
      <c r="A91" s="86" t="s">
        <v>187</v>
      </c>
      <c r="B91" s="41">
        <v>3</v>
      </c>
      <c r="E91" s="44" t="s">
        <v>178</v>
      </c>
      <c r="F91" s="41">
        <v>3</v>
      </c>
      <c r="G91" s="80"/>
      <c r="H91" s="64" t="s">
        <v>333</v>
      </c>
      <c r="I91" s="41">
        <v>2</v>
      </c>
    </row>
    <row r="92" spans="1:9" x14ac:dyDescent="0.3">
      <c r="A92" s="86" t="s">
        <v>210</v>
      </c>
      <c r="B92" s="41">
        <v>3</v>
      </c>
      <c r="E92" s="44" t="s">
        <v>329</v>
      </c>
      <c r="F92" s="41">
        <v>1</v>
      </c>
      <c r="G92" s="80"/>
      <c r="H92" s="118" t="s">
        <v>366</v>
      </c>
      <c r="I92" s="41">
        <v>2</v>
      </c>
    </row>
    <row r="93" spans="1:9" x14ac:dyDescent="0.3">
      <c r="A93" s="44" t="s">
        <v>121</v>
      </c>
      <c r="B93" s="41">
        <v>3</v>
      </c>
      <c r="E93" s="44" t="s">
        <v>213</v>
      </c>
      <c r="F93" s="41">
        <v>3</v>
      </c>
      <c r="G93" s="80"/>
      <c r="H93" s="64" t="s">
        <v>136</v>
      </c>
      <c r="I93" s="41">
        <v>3</v>
      </c>
    </row>
    <row r="94" spans="1:9" x14ac:dyDescent="0.3">
      <c r="A94" s="44" t="s">
        <v>217</v>
      </c>
      <c r="B94" s="41">
        <v>3</v>
      </c>
      <c r="E94" s="44" t="s">
        <v>129</v>
      </c>
      <c r="F94" s="41">
        <v>3</v>
      </c>
      <c r="G94" s="80"/>
      <c r="H94" s="118" t="s">
        <v>367</v>
      </c>
      <c r="I94" s="121">
        <v>3</v>
      </c>
    </row>
    <row r="95" spans="1:9" x14ac:dyDescent="0.3">
      <c r="A95" s="44" t="s">
        <v>371</v>
      </c>
      <c r="B95" s="41">
        <v>3</v>
      </c>
      <c r="E95" s="86" t="s">
        <v>130</v>
      </c>
      <c r="F95" s="41">
        <v>3</v>
      </c>
      <c r="G95" s="80"/>
      <c r="H95" s="120" t="s">
        <v>325</v>
      </c>
      <c r="I95" s="121">
        <v>3</v>
      </c>
    </row>
    <row r="96" spans="1:9" x14ac:dyDescent="0.3">
      <c r="A96" s="44" t="s">
        <v>159</v>
      </c>
      <c r="B96" s="41">
        <v>3</v>
      </c>
      <c r="E96" s="86" t="s">
        <v>214</v>
      </c>
      <c r="F96" s="41">
        <v>3</v>
      </c>
      <c r="G96" s="80"/>
      <c r="H96" s="44" t="s">
        <v>220</v>
      </c>
      <c r="I96" s="121">
        <v>3</v>
      </c>
    </row>
    <row r="97" spans="1:9" x14ac:dyDescent="0.3">
      <c r="A97" s="44" t="s">
        <v>160</v>
      </c>
      <c r="B97" s="41">
        <v>3</v>
      </c>
      <c r="E97" s="86" t="s">
        <v>338</v>
      </c>
      <c r="F97" s="41"/>
      <c r="G97" s="80"/>
      <c r="H97" s="44" t="s">
        <v>154</v>
      </c>
      <c r="I97" s="41">
        <v>3</v>
      </c>
    </row>
    <row r="98" spans="1:9" x14ac:dyDescent="0.3">
      <c r="A98" s="87" t="s">
        <v>290</v>
      </c>
      <c r="B98" s="125">
        <v>3</v>
      </c>
      <c r="E98" s="86" t="s">
        <v>339</v>
      </c>
      <c r="F98" s="41"/>
      <c r="G98" s="80"/>
      <c r="H98" s="44" t="s">
        <v>137</v>
      </c>
      <c r="I98" s="41">
        <v>3</v>
      </c>
    </row>
    <row r="99" spans="1:9" x14ac:dyDescent="0.3">
      <c r="A99" s="87" t="s">
        <v>297</v>
      </c>
      <c r="B99" s="125">
        <v>3</v>
      </c>
      <c r="E99" s="44" t="s">
        <v>131</v>
      </c>
      <c r="F99" s="41">
        <v>3</v>
      </c>
      <c r="G99" s="80"/>
      <c r="H99" s="86" t="s">
        <v>174</v>
      </c>
      <c r="I99" s="41">
        <v>3</v>
      </c>
    </row>
    <row r="100" spans="1:9" x14ac:dyDescent="0.3">
      <c r="A100" s="44" t="s">
        <v>363</v>
      </c>
      <c r="B100" s="125">
        <v>3</v>
      </c>
      <c r="E100" s="86" t="s">
        <v>168</v>
      </c>
      <c r="F100" s="41">
        <v>3</v>
      </c>
      <c r="G100" s="80"/>
      <c r="H100" s="44" t="s">
        <v>199</v>
      </c>
      <c r="I100" s="121">
        <v>4</v>
      </c>
    </row>
    <row r="101" spans="1:9" x14ac:dyDescent="0.3">
      <c r="A101" s="44" t="s">
        <v>122</v>
      </c>
      <c r="B101" s="41">
        <v>3</v>
      </c>
      <c r="E101" s="44" t="s">
        <v>169</v>
      </c>
      <c r="F101" s="41">
        <v>3</v>
      </c>
      <c r="G101" s="80"/>
      <c r="H101" s="44" t="s">
        <v>138</v>
      </c>
      <c r="I101" s="121">
        <v>3</v>
      </c>
    </row>
    <row r="102" spans="1:9" x14ac:dyDescent="0.3">
      <c r="A102" s="86" t="s">
        <v>161</v>
      </c>
      <c r="B102" s="41">
        <v>3</v>
      </c>
      <c r="E102" s="44" t="s">
        <v>330</v>
      </c>
      <c r="F102" s="41">
        <v>3</v>
      </c>
      <c r="G102" s="80"/>
      <c r="H102" s="117" t="s">
        <v>296</v>
      </c>
      <c r="I102" s="133">
        <v>3</v>
      </c>
    </row>
    <row r="103" spans="1:9" x14ac:dyDescent="0.3">
      <c r="A103" s="90" t="s">
        <v>162</v>
      </c>
      <c r="B103" s="41">
        <v>3</v>
      </c>
      <c r="E103" s="44" t="s">
        <v>373</v>
      </c>
      <c r="F103" s="41">
        <v>3</v>
      </c>
      <c r="G103" s="80"/>
      <c r="H103" s="44" t="s">
        <v>139</v>
      </c>
      <c r="I103" s="121">
        <v>3</v>
      </c>
    </row>
    <row r="104" spans="1:9" x14ac:dyDescent="0.3">
      <c r="A104" s="86" t="s">
        <v>163</v>
      </c>
      <c r="B104" s="41">
        <v>3</v>
      </c>
      <c r="E104" s="118" t="s">
        <v>323</v>
      </c>
      <c r="F104" s="119">
        <v>3</v>
      </c>
      <c r="G104" s="80"/>
      <c r="H104" s="44" t="s">
        <v>299</v>
      </c>
      <c r="I104" s="121">
        <v>3</v>
      </c>
    </row>
    <row r="105" spans="1:9" x14ac:dyDescent="0.3">
      <c r="A105" s="44" t="s">
        <v>278</v>
      </c>
      <c r="B105" s="41">
        <v>3</v>
      </c>
      <c r="E105" s="118" t="s">
        <v>281</v>
      </c>
      <c r="F105" s="41">
        <v>3</v>
      </c>
      <c r="G105" s="80"/>
      <c r="H105" s="44" t="s">
        <v>368</v>
      </c>
      <c r="I105" s="121">
        <v>3</v>
      </c>
    </row>
    <row r="106" spans="1:9" x14ac:dyDescent="0.3">
      <c r="A106" s="86" t="s">
        <v>123</v>
      </c>
      <c r="B106" s="41">
        <v>3</v>
      </c>
      <c r="E106" s="118" t="s">
        <v>374</v>
      </c>
      <c r="F106" s="119">
        <v>3</v>
      </c>
      <c r="G106" s="80"/>
      <c r="H106" s="44" t="s">
        <v>140</v>
      </c>
      <c r="I106" s="121">
        <v>3</v>
      </c>
    </row>
    <row r="107" spans="1:9" x14ac:dyDescent="0.3">
      <c r="A107" s="44" t="s">
        <v>188</v>
      </c>
      <c r="B107" s="41">
        <v>3</v>
      </c>
      <c r="E107" s="44" t="s">
        <v>195</v>
      </c>
      <c r="F107" s="41">
        <v>3</v>
      </c>
      <c r="G107" s="80"/>
      <c r="H107" s="44" t="s">
        <v>155</v>
      </c>
      <c r="I107" s="121">
        <v>3</v>
      </c>
    </row>
    <row r="108" spans="1:9" x14ac:dyDescent="0.3">
      <c r="A108" s="44" t="s">
        <v>279</v>
      </c>
      <c r="B108" s="119">
        <v>3</v>
      </c>
      <c r="E108" s="118" t="s">
        <v>298</v>
      </c>
      <c r="F108" s="119">
        <v>3</v>
      </c>
      <c r="G108" s="80"/>
      <c r="H108" s="44" t="s">
        <v>200</v>
      </c>
      <c r="I108" s="121">
        <v>3</v>
      </c>
    </row>
    <row r="109" spans="1:9" x14ac:dyDescent="0.3">
      <c r="A109" s="44" t="s">
        <v>164</v>
      </c>
      <c r="B109" s="41">
        <v>3</v>
      </c>
      <c r="E109" s="118" t="s">
        <v>324</v>
      </c>
      <c r="F109" s="119">
        <v>3</v>
      </c>
      <c r="G109" s="80"/>
      <c r="H109" s="44" t="s">
        <v>219</v>
      </c>
      <c r="I109" s="41">
        <v>3</v>
      </c>
    </row>
    <row r="110" spans="1:9" x14ac:dyDescent="0.3">
      <c r="A110" s="44" t="s">
        <v>216</v>
      </c>
      <c r="B110" s="41">
        <v>3</v>
      </c>
      <c r="E110" s="118" t="s">
        <v>331</v>
      </c>
      <c r="F110" s="119">
        <v>3</v>
      </c>
      <c r="G110" s="80"/>
      <c r="H110" s="86" t="s">
        <v>175</v>
      </c>
      <c r="I110" s="41">
        <v>3</v>
      </c>
    </row>
    <row r="111" spans="1:9" x14ac:dyDescent="0.3">
      <c r="A111" s="44" t="s">
        <v>328</v>
      </c>
      <c r="B111" s="41">
        <v>3</v>
      </c>
      <c r="E111" s="86" t="s">
        <v>196</v>
      </c>
      <c r="F111" s="41">
        <v>3</v>
      </c>
      <c r="G111" s="80"/>
      <c r="H111" s="86" t="s">
        <v>176</v>
      </c>
      <c r="I111" s="41">
        <v>3</v>
      </c>
    </row>
    <row r="112" spans="1:9" x14ac:dyDescent="0.3">
      <c r="A112" s="44" t="s">
        <v>364</v>
      </c>
      <c r="B112" s="144">
        <v>3</v>
      </c>
      <c r="E112" s="118" t="s">
        <v>282</v>
      </c>
      <c r="F112" s="41">
        <v>3</v>
      </c>
      <c r="G112" s="80"/>
      <c r="H112" s="165" t="s">
        <v>375</v>
      </c>
      <c r="I112" s="125">
        <v>3</v>
      </c>
    </row>
    <row r="113" spans="1:7" x14ac:dyDescent="0.3">
      <c r="A113" s="117" t="s">
        <v>291</v>
      </c>
      <c r="B113" s="125">
        <v>3</v>
      </c>
      <c r="E113" s="44" t="s">
        <v>197</v>
      </c>
      <c r="F113" s="41">
        <v>3</v>
      </c>
      <c r="G113" s="80"/>
    </row>
    <row r="114" spans="1:7" x14ac:dyDescent="0.3">
      <c r="A114" s="44" t="s">
        <v>165</v>
      </c>
      <c r="B114" s="41">
        <v>3</v>
      </c>
      <c r="E114" s="88" t="s">
        <v>132</v>
      </c>
      <c r="F114" s="41">
        <v>3</v>
      </c>
      <c r="G114" s="80"/>
    </row>
    <row r="115" spans="1:7" x14ac:dyDescent="0.3">
      <c r="A115" s="44" t="s">
        <v>177</v>
      </c>
      <c r="B115" s="41">
        <v>3</v>
      </c>
      <c r="E115" s="88" t="s">
        <v>332</v>
      </c>
      <c r="F115" s="41">
        <v>3</v>
      </c>
      <c r="G115" s="80"/>
    </row>
    <row r="116" spans="1:7" x14ac:dyDescent="0.3">
      <c r="A116" s="118" t="s">
        <v>280</v>
      </c>
      <c r="B116" s="119">
        <v>3</v>
      </c>
      <c r="E116" s="88" t="s">
        <v>198</v>
      </c>
      <c r="F116" s="41">
        <v>4</v>
      </c>
      <c r="G116" s="80"/>
    </row>
    <row r="117" spans="1:7" x14ac:dyDescent="0.3">
      <c r="A117" s="44" t="s">
        <v>189</v>
      </c>
      <c r="B117" s="41">
        <v>3</v>
      </c>
      <c r="E117" s="88" t="s">
        <v>133</v>
      </c>
      <c r="F117" s="41">
        <v>3</v>
      </c>
      <c r="G117" s="80"/>
    </row>
    <row r="118" spans="1:7" x14ac:dyDescent="0.3">
      <c r="A118" s="117" t="s">
        <v>320</v>
      </c>
      <c r="B118" s="121">
        <v>3</v>
      </c>
      <c r="E118" s="44" t="s">
        <v>153</v>
      </c>
      <c r="F118" s="41">
        <v>3</v>
      </c>
      <c r="G118" s="80"/>
    </row>
    <row r="119" spans="1:7" x14ac:dyDescent="0.3">
      <c r="A119" s="87" t="s">
        <v>300</v>
      </c>
      <c r="B119" s="125">
        <v>3</v>
      </c>
      <c r="E119" s="86" t="s">
        <v>170</v>
      </c>
      <c r="F119" s="41">
        <v>3</v>
      </c>
      <c r="G119" s="80"/>
    </row>
    <row r="120" spans="1:7" x14ac:dyDescent="0.3">
      <c r="A120" s="44" t="s">
        <v>321</v>
      </c>
      <c r="B120" s="41">
        <v>3</v>
      </c>
      <c r="E120" s="86" t="s">
        <v>171</v>
      </c>
      <c r="F120" s="41">
        <v>3</v>
      </c>
    </row>
    <row r="121" spans="1:7" x14ac:dyDescent="0.3">
      <c r="A121" s="44" t="s">
        <v>124</v>
      </c>
      <c r="B121" s="41">
        <v>3</v>
      </c>
      <c r="E121" s="44" t="s">
        <v>283</v>
      </c>
      <c r="F121" s="41">
        <v>3</v>
      </c>
    </row>
    <row r="122" spans="1:7" x14ac:dyDescent="0.3">
      <c r="A122" s="87" t="s">
        <v>292</v>
      </c>
      <c r="B122" s="125">
        <v>3</v>
      </c>
      <c r="D122"/>
      <c r="E122" s="86" t="s">
        <v>172</v>
      </c>
      <c r="F122" s="41">
        <v>3</v>
      </c>
    </row>
    <row r="123" spans="1:7" x14ac:dyDescent="0.3">
      <c r="A123" s="44" t="s">
        <v>190</v>
      </c>
      <c r="B123" s="41">
        <v>3</v>
      </c>
      <c r="D123"/>
      <c r="E123" s="64" t="s">
        <v>134</v>
      </c>
      <c r="F123" s="41">
        <v>3</v>
      </c>
    </row>
    <row r="124" spans="1:7" x14ac:dyDescent="0.3">
      <c r="A124" s="44" t="s">
        <v>365</v>
      </c>
      <c r="B124" s="41">
        <v>3</v>
      </c>
      <c r="D124"/>
      <c r="E124" s="120" t="s">
        <v>173</v>
      </c>
      <c r="F124" s="121">
        <v>3</v>
      </c>
      <c r="G124" s="131"/>
    </row>
    <row r="125" spans="1:7" x14ac:dyDescent="0.3">
      <c r="A125" s="117" t="s">
        <v>293</v>
      </c>
      <c r="B125" s="125">
        <v>3</v>
      </c>
      <c r="D125"/>
      <c r="E125" s="44" t="s">
        <v>135</v>
      </c>
      <c r="F125" s="121">
        <v>3</v>
      </c>
      <c r="G125" s="132"/>
    </row>
    <row r="126" spans="1:7" x14ac:dyDescent="0.3">
      <c r="A126" s="87" t="s">
        <v>141</v>
      </c>
      <c r="B126" s="41">
        <v>3</v>
      </c>
      <c r="D126"/>
      <c r="E126" s="135" t="s">
        <v>333</v>
      </c>
      <c r="F126" s="134">
        <v>2</v>
      </c>
      <c r="G126" s="132"/>
    </row>
    <row r="127" spans="1:7" x14ac:dyDescent="0.3">
      <c r="A127" s="87" t="s">
        <v>125</v>
      </c>
      <c r="B127" s="41">
        <v>3</v>
      </c>
      <c r="D127"/>
      <c r="E127" s="118" t="s">
        <v>366</v>
      </c>
      <c r="F127" s="134">
        <v>2</v>
      </c>
      <c r="G127" s="132"/>
    </row>
    <row r="128" spans="1:7" x14ac:dyDescent="0.3">
      <c r="A128" s="44" t="s">
        <v>191</v>
      </c>
      <c r="B128" s="41">
        <v>3</v>
      </c>
      <c r="D128"/>
      <c r="E128" s="44" t="s">
        <v>136</v>
      </c>
      <c r="F128" s="41">
        <v>3</v>
      </c>
    </row>
    <row r="129" spans="1:6" x14ac:dyDescent="0.3">
      <c r="A129" s="44" t="s">
        <v>334</v>
      </c>
      <c r="B129" s="41">
        <v>3</v>
      </c>
      <c r="D129"/>
      <c r="E129" s="118" t="s">
        <v>367</v>
      </c>
      <c r="F129" s="41">
        <v>3</v>
      </c>
    </row>
    <row r="130" spans="1:6" x14ac:dyDescent="0.3">
      <c r="A130" s="44" t="s">
        <v>142</v>
      </c>
      <c r="B130" s="41">
        <v>3</v>
      </c>
      <c r="D130"/>
      <c r="E130" s="86" t="s">
        <v>325</v>
      </c>
      <c r="F130" s="41">
        <v>3</v>
      </c>
    </row>
    <row r="131" spans="1:6" x14ac:dyDescent="0.3">
      <c r="A131" s="44" t="s">
        <v>126</v>
      </c>
      <c r="B131" s="41">
        <v>3</v>
      </c>
      <c r="D131"/>
      <c r="E131" s="44" t="s">
        <v>220</v>
      </c>
      <c r="F131" s="41">
        <v>3</v>
      </c>
    </row>
    <row r="132" spans="1:6" x14ac:dyDescent="0.3">
      <c r="A132" s="44" t="s">
        <v>143</v>
      </c>
      <c r="B132" s="41">
        <v>4</v>
      </c>
      <c r="D132"/>
      <c r="E132" s="44" t="s">
        <v>154</v>
      </c>
      <c r="F132" s="121">
        <v>3</v>
      </c>
    </row>
    <row r="133" spans="1:6" x14ac:dyDescent="0.3">
      <c r="A133" s="44" t="s">
        <v>127</v>
      </c>
      <c r="B133" s="41">
        <v>3</v>
      </c>
      <c r="D133"/>
      <c r="E133" s="44" t="s">
        <v>137</v>
      </c>
      <c r="F133" s="121">
        <v>3</v>
      </c>
    </row>
    <row r="134" spans="1:6" x14ac:dyDescent="0.3">
      <c r="A134" s="44" t="s">
        <v>144</v>
      </c>
      <c r="B134" s="41">
        <v>3</v>
      </c>
      <c r="D134"/>
      <c r="E134" s="86" t="s">
        <v>174</v>
      </c>
      <c r="F134" s="121">
        <v>3</v>
      </c>
    </row>
    <row r="135" spans="1:6" x14ac:dyDescent="0.3">
      <c r="A135" s="44" t="s">
        <v>145</v>
      </c>
      <c r="B135" s="41">
        <v>3</v>
      </c>
      <c r="D135"/>
      <c r="E135" s="44" t="s">
        <v>199</v>
      </c>
      <c r="F135" s="121">
        <v>4</v>
      </c>
    </row>
    <row r="136" spans="1:6" x14ac:dyDescent="0.3">
      <c r="A136" s="44" t="s">
        <v>372</v>
      </c>
      <c r="B136" s="41">
        <v>3</v>
      </c>
      <c r="D136"/>
      <c r="E136" s="44" t="s">
        <v>138</v>
      </c>
      <c r="F136" s="121">
        <v>3</v>
      </c>
    </row>
    <row r="137" spans="1:6" x14ac:dyDescent="0.3">
      <c r="A137" s="44" t="s">
        <v>146</v>
      </c>
      <c r="B137" s="41">
        <v>4</v>
      </c>
      <c r="D137"/>
      <c r="E137" s="117" t="s">
        <v>296</v>
      </c>
      <c r="F137" s="133">
        <v>3</v>
      </c>
    </row>
    <row r="138" spans="1:6" x14ac:dyDescent="0.3">
      <c r="A138" s="44" t="s">
        <v>128</v>
      </c>
      <c r="B138" s="41">
        <v>3</v>
      </c>
      <c r="D138"/>
      <c r="E138" s="44" t="s">
        <v>139</v>
      </c>
      <c r="F138" s="41">
        <v>3</v>
      </c>
    </row>
    <row r="139" spans="1:6" x14ac:dyDescent="0.3">
      <c r="A139" s="44" t="s">
        <v>211</v>
      </c>
      <c r="B139" s="41">
        <v>3</v>
      </c>
      <c r="D139"/>
      <c r="E139" s="44" t="s">
        <v>299</v>
      </c>
      <c r="F139" s="41">
        <v>3</v>
      </c>
    </row>
    <row r="140" spans="1:6" x14ac:dyDescent="0.3">
      <c r="A140" s="44" t="s">
        <v>212</v>
      </c>
      <c r="B140" s="41">
        <v>3</v>
      </c>
      <c r="D140"/>
      <c r="E140" s="44" t="s">
        <v>368</v>
      </c>
      <c r="F140" s="41">
        <v>3</v>
      </c>
    </row>
    <row r="141" spans="1:6" x14ac:dyDescent="0.3">
      <c r="A141" s="44" t="s">
        <v>147</v>
      </c>
      <c r="B141" s="41">
        <v>3</v>
      </c>
      <c r="D141"/>
      <c r="E141" s="44" t="s">
        <v>140</v>
      </c>
      <c r="F141" s="41">
        <v>3</v>
      </c>
    </row>
    <row r="142" spans="1:6" x14ac:dyDescent="0.3">
      <c r="A142" s="44" t="s">
        <v>218</v>
      </c>
      <c r="B142" s="41">
        <v>3</v>
      </c>
      <c r="D142"/>
      <c r="E142" s="44" t="s">
        <v>155</v>
      </c>
      <c r="F142" s="41">
        <v>3</v>
      </c>
    </row>
    <row r="143" spans="1:6" x14ac:dyDescent="0.3">
      <c r="A143" s="89" t="s">
        <v>294</v>
      </c>
      <c r="B143" s="126">
        <v>3</v>
      </c>
      <c r="D143"/>
      <c r="E143" s="44" t="s">
        <v>200</v>
      </c>
      <c r="F143" s="41">
        <v>3</v>
      </c>
    </row>
    <row r="144" spans="1:6" x14ac:dyDescent="0.3">
      <c r="A144" s="44" t="s">
        <v>322</v>
      </c>
      <c r="B144" s="119">
        <v>3</v>
      </c>
      <c r="D144"/>
      <c r="E144" s="44" t="s">
        <v>219</v>
      </c>
      <c r="F144" s="41">
        <v>3</v>
      </c>
    </row>
    <row r="145" spans="1:6" x14ac:dyDescent="0.3">
      <c r="A145" s="44" t="s">
        <v>148</v>
      </c>
      <c r="B145" s="41">
        <v>3</v>
      </c>
      <c r="D145"/>
      <c r="E145" s="86" t="s">
        <v>175</v>
      </c>
      <c r="F145" s="41">
        <v>3</v>
      </c>
    </row>
    <row r="146" spans="1:6" x14ac:dyDescent="0.3">
      <c r="A146" s="44" t="s">
        <v>149</v>
      </c>
      <c r="B146" s="41">
        <v>3</v>
      </c>
      <c r="D146"/>
      <c r="E146" s="86" t="s">
        <v>176</v>
      </c>
      <c r="F146" s="41">
        <v>3</v>
      </c>
    </row>
    <row r="147" spans="1:6" x14ac:dyDescent="0.3">
      <c r="A147" s="44" t="s">
        <v>150</v>
      </c>
      <c r="B147" s="41">
        <v>3</v>
      </c>
      <c r="D147"/>
      <c r="E147" s="117" t="s">
        <v>375</v>
      </c>
      <c r="F147" s="125">
        <v>3</v>
      </c>
    </row>
    <row r="148" spans="1:6" x14ac:dyDescent="0.3">
      <c r="A148" s="44" t="s">
        <v>192</v>
      </c>
      <c r="B148" s="41">
        <v>3</v>
      </c>
      <c r="D148"/>
      <c r="E148" s="117" t="s">
        <v>377</v>
      </c>
      <c r="F148" s="125">
        <v>3</v>
      </c>
    </row>
    <row r="149" spans="1:6" x14ac:dyDescent="0.3">
      <c r="A149" s="44" t="s">
        <v>151</v>
      </c>
      <c r="B149" s="41">
        <v>3</v>
      </c>
      <c r="D149"/>
      <c r="E149" s="165" t="s">
        <v>376</v>
      </c>
      <c r="F149" s="125">
        <v>3</v>
      </c>
    </row>
    <row r="150" spans="1:6" x14ac:dyDescent="0.3">
      <c r="A150" s="44" t="s">
        <v>152</v>
      </c>
      <c r="B150" s="41">
        <v>3</v>
      </c>
      <c r="D150"/>
    </row>
    <row r="151" spans="1:6" x14ac:dyDescent="0.3">
      <c r="A151" s="44" t="s">
        <v>193</v>
      </c>
      <c r="B151" s="41">
        <v>3</v>
      </c>
      <c r="D151"/>
    </row>
    <row r="152" spans="1:6" x14ac:dyDescent="0.3">
      <c r="A152" s="86" t="s">
        <v>166</v>
      </c>
      <c r="B152" s="41">
        <v>3</v>
      </c>
      <c r="D152"/>
    </row>
    <row r="153" spans="1:6" x14ac:dyDescent="0.3">
      <c r="A153" s="86" t="s">
        <v>104</v>
      </c>
      <c r="B153" s="41">
        <v>4</v>
      </c>
      <c r="D153"/>
    </row>
    <row r="154" spans="1:6" x14ac:dyDescent="0.3">
      <c r="A154" s="86" t="s">
        <v>167</v>
      </c>
      <c r="B154" s="41">
        <v>4</v>
      </c>
      <c r="D154"/>
    </row>
    <row r="155" spans="1:6" x14ac:dyDescent="0.3">
      <c r="A155" s="44" t="s">
        <v>178</v>
      </c>
      <c r="B155" s="41">
        <v>3</v>
      </c>
    </row>
    <row r="156" spans="1:6" x14ac:dyDescent="0.3">
      <c r="A156" s="44" t="s">
        <v>329</v>
      </c>
      <c r="B156" s="41">
        <v>1</v>
      </c>
    </row>
    <row r="157" spans="1:6" x14ac:dyDescent="0.3">
      <c r="A157" s="44" t="s">
        <v>213</v>
      </c>
      <c r="B157" s="41">
        <v>3</v>
      </c>
    </row>
    <row r="158" spans="1:6" x14ac:dyDescent="0.3">
      <c r="A158" s="44" t="s">
        <v>129</v>
      </c>
      <c r="B158" s="41">
        <v>3</v>
      </c>
    </row>
    <row r="159" spans="1:6" x14ac:dyDescent="0.3">
      <c r="A159" s="44" t="s">
        <v>271</v>
      </c>
      <c r="B159" s="41">
        <v>1</v>
      </c>
    </row>
    <row r="160" spans="1:6" x14ac:dyDescent="0.3">
      <c r="A160" s="86" t="s">
        <v>130</v>
      </c>
      <c r="B160" s="41">
        <v>3</v>
      </c>
    </row>
    <row r="161" spans="1:2" x14ac:dyDescent="0.3">
      <c r="A161" s="86" t="s">
        <v>214</v>
      </c>
      <c r="B161" s="41">
        <v>3</v>
      </c>
    </row>
    <row r="162" spans="1:2" x14ac:dyDescent="0.3">
      <c r="A162" s="86" t="s">
        <v>338</v>
      </c>
      <c r="B162" s="41"/>
    </row>
    <row r="163" spans="1:2" x14ac:dyDescent="0.3">
      <c r="A163" s="86" t="s">
        <v>339</v>
      </c>
      <c r="B163" s="41"/>
    </row>
    <row r="164" spans="1:2" x14ac:dyDescent="0.3">
      <c r="A164" s="86" t="s">
        <v>340</v>
      </c>
      <c r="B164" s="41"/>
    </row>
    <row r="165" spans="1:2" x14ac:dyDescent="0.3">
      <c r="A165" s="86" t="s">
        <v>194</v>
      </c>
      <c r="B165" s="41">
        <v>3</v>
      </c>
    </row>
    <row r="166" spans="1:2" x14ac:dyDescent="0.3">
      <c r="A166" s="44" t="s">
        <v>131</v>
      </c>
      <c r="B166" s="41">
        <v>3</v>
      </c>
    </row>
    <row r="167" spans="1:2" x14ac:dyDescent="0.3">
      <c r="A167" s="44" t="s">
        <v>201</v>
      </c>
      <c r="B167" s="41">
        <v>3</v>
      </c>
    </row>
    <row r="168" spans="1:2" x14ac:dyDescent="0.3">
      <c r="A168" s="86" t="s">
        <v>168</v>
      </c>
      <c r="B168" s="41">
        <v>3</v>
      </c>
    </row>
    <row r="169" spans="1:2" x14ac:dyDescent="0.3">
      <c r="A169" s="44" t="s">
        <v>169</v>
      </c>
      <c r="B169" s="41">
        <v>3</v>
      </c>
    </row>
    <row r="170" spans="1:2" x14ac:dyDescent="0.3">
      <c r="A170" s="44" t="s">
        <v>330</v>
      </c>
      <c r="B170" s="41">
        <v>3</v>
      </c>
    </row>
    <row r="171" spans="1:2" x14ac:dyDescent="0.3">
      <c r="A171" s="44" t="s">
        <v>373</v>
      </c>
      <c r="B171" s="41">
        <v>3</v>
      </c>
    </row>
    <row r="172" spans="1:2" x14ac:dyDescent="0.3">
      <c r="A172" s="118" t="s">
        <v>323</v>
      </c>
      <c r="B172" s="119">
        <v>3</v>
      </c>
    </row>
    <row r="173" spans="1:2" x14ac:dyDescent="0.3">
      <c r="A173" s="118" t="s">
        <v>281</v>
      </c>
      <c r="B173" s="119">
        <v>3</v>
      </c>
    </row>
    <row r="174" spans="1:2" x14ac:dyDescent="0.3">
      <c r="A174" s="118" t="s">
        <v>374</v>
      </c>
      <c r="B174" s="119">
        <v>3</v>
      </c>
    </row>
    <row r="175" spans="1:2" x14ac:dyDescent="0.3">
      <c r="A175" s="44" t="s">
        <v>195</v>
      </c>
      <c r="B175" s="41">
        <v>3</v>
      </c>
    </row>
    <row r="176" spans="1:2" x14ac:dyDescent="0.3">
      <c r="A176" s="118" t="s">
        <v>298</v>
      </c>
      <c r="B176" s="119">
        <v>3</v>
      </c>
    </row>
    <row r="177" spans="1:2" x14ac:dyDescent="0.3">
      <c r="A177" s="118" t="s">
        <v>324</v>
      </c>
      <c r="B177" s="119">
        <v>3</v>
      </c>
    </row>
    <row r="178" spans="1:2" x14ac:dyDescent="0.3">
      <c r="A178" s="118" t="s">
        <v>331</v>
      </c>
      <c r="B178" s="119">
        <v>3</v>
      </c>
    </row>
    <row r="179" spans="1:2" x14ac:dyDescent="0.3">
      <c r="A179" s="86" t="s">
        <v>196</v>
      </c>
      <c r="B179" s="41">
        <v>3</v>
      </c>
    </row>
    <row r="180" spans="1:2" x14ac:dyDescent="0.3">
      <c r="A180" s="118" t="s">
        <v>282</v>
      </c>
      <c r="B180" s="119">
        <v>3</v>
      </c>
    </row>
    <row r="181" spans="1:2" x14ac:dyDescent="0.3">
      <c r="A181" s="44" t="s">
        <v>197</v>
      </c>
      <c r="B181" s="41">
        <v>3</v>
      </c>
    </row>
    <row r="182" spans="1:2" x14ac:dyDescent="0.3">
      <c r="A182" s="88" t="s">
        <v>132</v>
      </c>
      <c r="B182" s="41">
        <v>3</v>
      </c>
    </row>
    <row r="183" spans="1:2" x14ac:dyDescent="0.3">
      <c r="A183" s="88" t="s">
        <v>332</v>
      </c>
      <c r="B183" s="41">
        <v>3</v>
      </c>
    </row>
    <row r="184" spans="1:2" x14ac:dyDescent="0.3">
      <c r="A184" s="88" t="s">
        <v>198</v>
      </c>
      <c r="B184" s="41">
        <v>4</v>
      </c>
    </row>
    <row r="185" spans="1:2" x14ac:dyDescent="0.3">
      <c r="A185" s="88" t="s">
        <v>133</v>
      </c>
      <c r="B185" s="41">
        <v>3</v>
      </c>
    </row>
    <row r="186" spans="1:2" x14ac:dyDescent="0.3">
      <c r="A186" s="44" t="s">
        <v>153</v>
      </c>
      <c r="B186" s="41">
        <v>3</v>
      </c>
    </row>
    <row r="187" spans="1:2" x14ac:dyDescent="0.3">
      <c r="A187" s="86" t="s">
        <v>170</v>
      </c>
      <c r="B187" s="41">
        <v>3</v>
      </c>
    </row>
    <row r="188" spans="1:2" x14ac:dyDescent="0.3">
      <c r="A188" s="86" t="s">
        <v>171</v>
      </c>
      <c r="B188" s="41">
        <v>3</v>
      </c>
    </row>
    <row r="189" spans="1:2" x14ac:dyDescent="0.3">
      <c r="A189" s="86" t="s">
        <v>172</v>
      </c>
      <c r="B189" s="41">
        <v>3</v>
      </c>
    </row>
    <row r="190" spans="1:2" x14ac:dyDescent="0.3">
      <c r="A190" s="87" t="s">
        <v>295</v>
      </c>
      <c r="B190" s="41">
        <v>3</v>
      </c>
    </row>
    <row r="191" spans="1:2" x14ac:dyDescent="0.3">
      <c r="A191" s="86" t="s">
        <v>173</v>
      </c>
      <c r="B191" s="41">
        <v>3</v>
      </c>
    </row>
    <row r="192" spans="1:2" x14ac:dyDescent="0.3">
      <c r="A192" s="44" t="s">
        <v>135</v>
      </c>
      <c r="B192" s="41">
        <v>3</v>
      </c>
    </row>
    <row r="193" spans="1:2" x14ac:dyDescent="0.3">
      <c r="A193" s="44" t="s">
        <v>333</v>
      </c>
      <c r="B193" s="41">
        <v>2</v>
      </c>
    </row>
    <row r="194" spans="1:2" x14ac:dyDescent="0.3">
      <c r="A194" s="118" t="s">
        <v>366</v>
      </c>
      <c r="B194" s="41">
        <v>2</v>
      </c>
    </row>
    <row r="195" spans="1:2" x14ac:dyDescent="0.3">
      <c r="A195" s="44" t="s">
        <v>136</v>
      </c>
      <c r="B195" s="41">
        <v>3</v>
      </c>
    </row>
    <row r="196" spans="1:2" x14ac:dyDescent="0.3">
      <c r="A196" s="118" t="s">
        <v>367</v>
      </c>
      <c r="B196" s="125">
        <v>3</v>
      </c>
    </row>
    <row r="197" spans="1:2" x14ac:dyDescent="0.3">
      <c r="A197" s="44" t="s">
        <v>220</v>
      </c>
      <c r="B197" s="41">
        <v>3</v>
      </c>
    </row>
    <row r="198" spans="1:2" x14ac:dyDescent="0.3">
      <c r="A198" s="44" t="s">
        <v>154</v>
      </c>
      <c r="B198" s="41">
        <v>3</v>
      </c>
    </row>
    <row r="199" spans="1:2" x14ac:dyDescent="0.3">
      <c r="A199" s="86" t="s">
        <v>325</v>
      </c>
      <c r="B199" s="41">
        <v>3</v>
      </c>
    </row>
    <row r="200" spans="1:2" x14ac:dyDescent="0.3">
      <c r="A200" s="44" t="s">
        <v>137</v>
      </c>
      <c r="B200" s="41">
        <v>3</v>
      </c>
    </row>
    <row r="201" spans="1:2" x14ac:dyDescent="0.3">
      <c r="A201" s="86" t="s">
        <v>174</v>
      </c>
      <c r="B201" s="41">
        <v>3</v>
      </c>
    </row>
    <row r="202" spans="1:2" x14ac:dyDescent="0.3">
      <c r="A202" s="44" t="s">
        <v>199</v>
      </c>
      <c r="B202" s="121">
        <v>4</v>
      </c>
    </row>
    <row r="203" spans="1:2" x14ac:dyDescent="0.3">
      <c r="A203" s="44" t="s">
        <v>138</v>
      </c>
      <c r="B203" s="121">
        <v>3</v>
      </c>
    </row>
    <row r="204" spans="1:2" x14ac:dyDescent="0.3">
      <c r="A204" s="117" t="s">
        <v>296</v>
      </c>
      <c r="B204" s="125">
        <v>3</v>
      </c>
    </row>
    <row r="205" spans="1:2" x14ac:dyDescent="0.3">
      <c r="A205" s="44" t="s">
        <v>139</v>
      </c>
      <c r="B205" s="41">
        <v>3</v>
      </c>
    </row>
    <row r="206" spans="1:2" x14ac:dyDescent="0.3">
      <c r="A206" s="44" t="s">
        <v>299</v>
      </c>
      <c r="B206" s="41">
        <v>3</v>
      </c>
    </row>
    <row r="207" spans="1:2" x14ac:dyDescent="0.3">
      <c r="A207" s="44" t="s">
        <v>368</v>
      </c>
      <c r="B207" s="144">
        <v>3</v>
      </c>
    </row>
    <row r="208" spans="1:2" x14ac:dyDescent="0.3">
      <c r="A208" s="44" t="s">
        <v>140</v>
      </c>
      <c r="B208" s="41">
        <v>3</v>
      </c>
    </row>
    <row r="209" spans="1:2" x14ac:dyDescent="0.3">
      <c r="A209" s="44" t="s">
        <v>155</v>
      </c>
      <c r="B209" s="41">
        <v>3</v>
      </c>
    </row>
    <row r="210" spans="1:2" x14ac:dyDescent="0.3">
      <c r="A210" s="44" t="s">
        <v>200</v>
      </c>
      <c r="B210" s="41">
        <v>3</v>
      </c>
    </row>
    <row r="211" spans="1:2" x14ac:dyDescent="0.3">
      <c r="A211" s="44" t="s">
        <v>284</v>
      </c>
      <c r="B211" s="41">
        <v>3</v>
      </c>
    </row>
    <row r="212" spans="1:2" x14ac:dyDescent="0.3">
      <c r="A212" s="44" t="s">
        <v>219</v>
      </c>
      <c r="B212" s="41">
        <v>3</v>
      </c>
    </row>
    <row r="213" spans="1:2" x14ac:dyDescent="0.3">
      <c r="A213" s="86" t="s">
        <v>175</v>
      </c>
      <c r="B213" s="41">
        <v>3</v>
      </c>
    </row>
    <row r="214" spans="1:2" x14ac:dyDescent="0.3">
      <c r="A214" s="86" t="s">
        <v>176</v>
      </c>
      <c r="B214" s="41">
        <v>3</v>
      </c>
    </row>
    <row r="215" spans="1:2" x14ac:dyDescent="0.3">
      <c r="A215" s="117" t="s">
        <v>375</v>
      </c>
      <c r="B215" s="125">
        <v>3</v>
      </c>
    </row>
    <row r="216" spans="1:2" x14ac:dyDescent="0.3">
      <c r="A216" s="117" t="s">
        <v>377</v>
      </c>
      <c r="B216" s="125">
        <v>3</v>
      </c>
    </row>
    <row r="217" spans="1:2" x14ac:dyDescent="0.3">
      <c r="A217" s="165" t="s">
        <v>376</v>
      </c>
      <c r="B217" s="125">
        <v>3</v>
      </c>
    </row>
  </sheetData>
  <sheetProtection sheet="1" objects="1" scenarios="1"/>
  <sortState ref="H7:I96">
    <sortCondition ref="H7:H96"/>
  </sortState>
  <mergeCells count="1">
    <mergeCell ref="A1:F1"/>
  </mergeCells>
  <pageMargins left="0.75" right="0.75" top="0.75" bottom="0.75" header="0.3" footer="0.3"/>
  <pageSetup scale="60" fitToHeight="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" sqref="A2"/>
    </sheetView>
  </sheetViews>
  <sheetFormatPr defaultRowHeight="14.4" x14ac:dyDescent="0.3"/>
  <cols>
    <col min="1" max="1" width="10.5546875" customWidth="1"/>
    <col min="4" max="4" width="9.88671875" bestFit="1" customWidth="1"/>
  </cols>
  <sheetData>
    <row r="1" spans="1:6" ht="15.6" x14ac:dyDescent="0.3">
      <c r="A1" s="108" t="s">
        <v>263</v>
      </c>
    </row>
    <row r="2" spans="1:6" x14ac:dyDescent="0.3">
      <c r="A2" t="s">
        <v>264</v>
      </c>
    </row>
    <row r="5" spans="1:6" x14ac:dyDescent="0.3">
      <c r="A5" s="17" t="s">
        <v>238</v>
      </c>
      <c r="B5" s="10"/>
      <c r="C5" s="10"/>
      <c r="D5" s="10"/>
    </row>
    <row r="6" spans="1:6" x14ac:dyDescent="0.3">
      <c r="A6" s="101" t="s">
        <v>237</v>
      </c>
      <c r="B6" s="102" t="s">
        <v>241</v>
      </c>
      <c r="C6" s="10"/>
      <c r="D6" s="17" t="s">
        <v>242</v>
      </c>
      <c r="F6" s="17" t="s">
        <v>242</v>
      </c>
    </row>
    <row r="7" spans="1:6" x14ac:dyDescent="0.3">
      <c r="A7" s="13" t="s">
        <v>243</v>
      </c>
      <c r="B7" s="13">
        <v>4</v>
      </c>
      <c r="C7" s="10"/>
      <c r="D7" s="13">
        <v>1</v>
      </c>
      <c r="F7" s="13">
        <v>1</v>
      </c>
    </row>
    <row r="8" spans="1:6" x14ac:dyDescent="0.3">
      <c r="A8" s="13" t="s">
        <v>244</v>
      </c>
      <c r="B8" s="13">
        <v>4</v>
      </c>
      <c r="C8" s="10"/>
      <c r="D8" s="13">
        <v>2</v>
      </c>
      <c r="F8" s="13">
        <v>2</v>
      </c>
    </row>
    <row r="9" spans="1:6" x14ac:dyDescent="0.3">
      <c r="A9" s="13" t="s">
        <v>245</v>
      </c>
      <c r="B9" s="13">
        <v>3.7</v>
      </c>
      <c r="C9" s="10"/>
      <c r="D9" s="13">
        <v>3</v>
      </c>
      <c r="F9" s="13">
        <v>3</v>
      </c>
    </row>
    <row r="10" spans="1:6" x14ac:dyDescent="0.3">
      <c r="A10" s="13" t="s">
        <v>246</v>
      </c>
      <c r="B10" s="13">
        <v>3.3</v>
      </c>
      <c r="C10" s="10"/>
      <c r="D10" s="13">
        <v>4</v>
      </c>
      <c r="F10" s="13">
        <v>4</v>
      </c>
    </row>
    <row r="11" spans="1:6" x14ac:dyDescent="0.3">
      <c r="A11" s="13" t="s">
        <v>247</v>
      </c>
      <c r="B11" s="13">
        <v>3</v>
      </c>
      <c r="C11" s="10"/>
      <c r="D11" s="13" t="s">
        <v>301</v>
      </c>
      <c r="E11" t="s">
        <v>304</v>
      </c>
    </row>
    <row r="12" spans="1:6" x14ac:dyDescent="0.3">
      <c r="A12" s="13" t="s">
        <v>248</v>
      </c>
      <c r="B12" s="13">
        <v>2.7</v>
      </c>
      <c r="C12" s="10"/>
      <c r="D12" s="13" t="s">
        <v>266</v>
      </c>
    </row>
    <row r="13" spans="1:6" x14ac:dyDescent="0.3">
      <c r="A13" s="13" t="s">
        <v>249</v>
      </c>
      <c r="B13" s="13">
        <v>2.2999999999999998</v>
      </c>
      <c r="C13" s="10"/>
      <c r="D13" s="103" t="s">
        <v>255</v>
      </c>
    </row>
    <row r="14" spans="1:6" x14ac:dyDescent="0.3">
      <c r="A14" s="13" t="s">
        <v>251</v>
      </c>
      <c r="B14" s="13">
        <v>2</v>
      </c>
      <c r="C14" s="10"/>
      <c r="D14" s="63" t="s">
        <v>253</v>
      </c>
    </row>
    <row r="15" spans="1:6" x14ac:dyDescent="0.3">
      <c r="A15" s="13" t="s">
        <v>252</v>
      </c>
      <c r="B15" s="13">
        <v>1.7</v>
      </c>
      <c r="C15" s="10"/>
      <c r="D15" s="103" t="s">
        <v>250</v>
      </c>
    </row>
    <row r="16" spans="1:6" x14ac:dyDescent="0.3">
      <c r="A16" s="13" t="s">
        <v>254</v>
      </c>
      <c r="B16" s="13">
        <v>1.3</v>
      </c>
      <c r="C16" s="10"/>
      <c r="D16" s="10"/>
    </row>
    <row r="17" spans="1:4" x14ac:dyDescent="0.3">
      <c r="A17" s="13" t="s">
        <v>256</v>
      </c>
      <c r="B17" s="13">
        <v>1</v>
      </c>
      <c r="C17" s="10"/>
      <c r="D17" s="10"/>
    </row>
    <row r="18" spans="1:4" x14ac:dyDescent="0.3">
      <c r="A18" s="13" t="s">
        <v>257</v>
      </c>
      <c r="B18" s="13">
        <v>0</v>
      </c>
      <c r="C18" s="10"/>
      <c r="D18" s="10"/>
    </row>
    <row r="19" spans="1:4" x14ac:dyDescent="0.3">
      <c r="A19" s="103" t="s">
        <v>301</v>
      </c>
      <c r="B19" s="33">
        <v>0</v>
      </c>
      <c r="C19" s="10" t="s">
        <v>303</v>
      </c>
      <c r="D19" s="2"/>
    </row>
    <row r="20" spans="1:4" x14ac:dyDescent="0.3">
      <c r="A20" s="103" t="s">
        <v>302</v>
      </c>
      <c r="B20" s="33">
        <v>0</v>
      </c>
      <c r="C20" s="2"/>
      <c r="D20" s="2"/>
    </row>
    <row r="21" spans="1:4" x14ac:dyDescent="0.3">
      <c r="A21" s="13" t="s">
        <v>266</v>
      </c>
      <c r="B21" s="63">
        <v>0</v>
      </c>
      <c r="C21" s="2"/>
      <c r="D21" s="2"/>
    </row>
    <row r="22" spans="1:4" x14ac:dyDescent="0.3">
      <c r="A22" s="103" t="s">
        <v>255</v>
      </c>
      <c r="B22" s="13">
        <v>0</v>
      </c>
    </row>
    <row r="23" spans="1:4" x14ac:dyDescent="0.3">
      <c r="A23" s="63" t="s">
        <v>253</v>
      </c>
      <c r="B23" s="63">
        <v>0</v>
      </c>
    </row>
    <row r="24" spans="1:4" x14ac:dyDescent="0.3">
      <c r="A24" s="103" t="s">
        <v>250</v>
      </c>
      <c r="B24" s="103"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Env Science Major</vt:lpstr>
      <vt:lpstr>Env Studies Major</vt:lpstr>
      <vt:lpstr>Env Studies Minor</vt:lpstr>
      <vt:lpstr>Honors</vt:lpstr>
      <vt:lpstr>Four-year Plan</vt:lpstr>
      <vt:lpstr>choice lists</vt:lpstr>
      <vt:lpstr>GPA lists</vt:lpstr>
      <vt:lpstr>biophys1</vt:lpstr>
      <vt:lpstr>biophys2</vt:lpstr>
      <vt:lpstr>calc2</vt:lpstr>
      <vt:lpstr>calculus</vt:lpstr>
      <vt:lpstr>chem2</vt:lpstr>
      <vt:lpstr>Codes</vt:lpstr>
      <vt:lpstr>Credits</vt:lpstr>
      <vt:lpstr>env_humanities</vt:lpstr>
      <vt:lpstr>labexp</vt:lpstr>
      <vt:lpstr>LetterGrade</vt:lpstr>
      <vt:lpstr>Major_Electives</vt:lpstr>
      <vt:lpstr>Minor_any_level</vt:lpstr>
      <vt:lpstr>minor_upper_level</vt:lpstr>
      <vt:lpstr>politicalsci</vt:lpstr>
      <vt:lpstr>'Env Studies Minor'!Print_Area</vt:lpstr>
      <vt:lpstr>'Four-year Plan'!Print_Area</vt:lpstr>
      <vt:lpstr>research_methods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Kelly</dc:creator>
  <cp:lastModifiedBy>Rebecca Kelly</cp:lastModifiedBy>
  <cp:lastPrinted>2016-09-08T21:26:32Z</cp:lastPrinted>
  <dcterms:created xsi:type="dcterms:W3CDTF">2016-09-07T18:38:49Z</dcterms:created>
  <dcterms:modified xsi:type="dcterms:W3CDTF">2022-03-28T16:00:48Z</dcterms:modified>
</cp:coreProperties>
</file>